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270" yWindow="30" windowWidth="15480" windowHeight="5880"/>
  </bookViews>
  <sheets>
    <sheet name="Anexa" sheetId="1" r:id="rId1"/>
  </sheets>
  <definedNames>
    <definedName name="_xlnm.Print_Titles" localSheetId="0">Anexa!$8:$9</definedName>
  </definedNames>
  <calcPr calcId="125725"/>
</workbook>
</file>

<file path=xl/calcChain.xml><?xml version="1.0" encoding="utf-8"?>
<calcChain xmlns="http://schemas.openxmlformats.org/spreadsheetml/2006/main">
  <c r="G62" i="1"/>
  <c r="F46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12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G22"/>
  <c r="G61" s="1"/>
  <c r="G57" l="1"/>
  <c r="G63" l="1"/>
  <c r="G17" l="1"/>
  <c r="G65" s="1"/>
  <c r="G32" l="1"/>
  <c r="G34" l="1"/>
  <c r="G37" l="1"/>
</calcChain>
</file>

<file path=xl/sharedStrings.xml><?xml version="1.0" encoding="utf-8"?>
<sst xmlns="http://schemas.openxmlformats.org/spreadsheetml/2006/main" count="117" uniqueCount="101">
  <si>
    <t xml:space="preserve">BUGETUL DE VENITURI SI CHELTUIELI </t>
  </si>
  <si>
    <t>1</t>
  </si>
  <si>
    <t>7</t>
  </si>
  <si>
    <t>INDICATORI</t>
  </si>
  <si>
    <t>3</t>
  </si>
  <si>
    <t>4</t>
  </si>
  <si>
    <t>8</t>
  </si>
  <si>
    <t>2</t>
  </si>
  <si>
    <t>II</t>
  </si>
  <si>
    <t>5</t>
  </si>
  <si>
    <t>cheltuieli cu plaţi compensatorii aferente disponibilizărilor de personal</t>
  </si>
  <si>
    <t>a)</t>
  </si>
  <si>
    <t>e)</t>
  </si>
  <si>
    <t>0</t>
  </si>
  <si>
    <t>b)</t>
  </si>
  <si>
    <t>c)</t>
  </si>
  <si>
    <t>d)</t>
  </si>
  <si>
    <t>C1</t>
  </si>
  <si>
    <t>C4</t>
  </si>
  <si>
    <t>C2</t>
  </si>
  <si>
    <t>C5</t>
  </si>
  <si>
    <t>PROFITUL CONTABIL RAMAS DUPA DEDUCEREA IMPOZITULUI PE PROFIT, din care:</t>
  </si>
  <si>
    <t>bonusuri</t>
  </si>
  <si>
    <t>Nr. rd.</t>
  </si>
  <si>
    <t>1.</t>
  </si>
  <si>
    <t>Venituri din exploatare</t>
  </si>
  <si>
    <t>Venituri financiare</t>
  </si>
  <si>
    <t>Venituri extraordinare</t>
  </si>
  <si>
    <t>Cheltuieli de exploatare,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</si>
  <si>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</si>
  <si>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</si>
  <si>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</si>
  <si>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</si>
  <si>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</si>
  <si>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din care:</t>
  </si>
  <si>
    <t>ch. cu salariile</t>
  </si>
  <si>
    <t>C3</t>
  </si>
  <si>
    <t>alte cheltuieli cu personalul, din care:</t>
  </si>
  <si>
    <t>D.</t>
  </si>
  <si>
    <t>alte cheltuieli de exploatare</t>
  </si>
  <si>
    <t>Cheltuieli financiare</t>
  </si>
  <si>
    <t>Cheltuieli extraordinare</t>
  </si>
  <si>
    <t>III</t>
  </si>
  <si>
    <t>REZULTATUL BRUT (profit/pierdere)</t>
  </si>
  <si>
    <t>IV</t>
  </si>
  <si>
    <t>IMPOZIT PE PROFIT</t>
  </si>
  <si>
    <t>V</t>
  </si>
  <si>
    <t>Rezerve legale</t>
  </si>
  <si>
    <t>Alte rezerve reprezentând facilitaţi fiscale prevăzute de lege</t>
  </si>
  <si>
    <t>Acoperirea pierderilor contabile din anii precedenţi</t>
  </si>
  <si>
    <t>Alte repartizări prevăzute de lege</t>
  </si>
  <si>
    <t>Participarea salariaţilor la profit in limita a 10% din profitul net, dar nu mal mult de nivelul unul salariu de bază mediu lunar realizat la nivelul operatorului economic în exerciţiul financiar de referinţă</t>
  </si>
  <si>
    <t>Minimum 50% vârsăminte la bugetul de stat sau local in cazul regiilor autonome, ori dividende cuvenite acţionarilor, în cazul societăţilor/ companiilor naflonale şi societăţilor cu capital integral sau majoritar de stat, din care: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</si>
  <si>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</si>
  <si>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</si>
  <si>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</si>
  <si>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</si>
  <si>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</si>
  <si>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</si>
  <si>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prestările de servicii</t>
  </si>
  <si>
    <t>cheltuieli cu reclama si publicitate</t>
  </si>
  <si>
    <t>alte cheltuieli</t>
  </si>
  <si>
    <t>VIII</t>
  </si>
  <si>
    <t>SURSE DE FINANŢARE A INVESTIŢIILOR, din care:</t>
  </si>
  <si>
    <t>IX</t>
  </si>
  <si>
    <t>CHELTUIELI PENTRU INVESTIŢII</t>
  </si>
  <si>
    <t>X</t>
  </si>
  <si>
    <t>DATE DE FUNDAMENTARE</t>
  </si>
  <si>
    <t>Nr.mediu de salariaţi total</t>
  </si>
  <si>
    <t>Plăti restante, în preturi curente</t>
  </si>
  <si>
    <t>Nr. de personal prognozat la finele anului</t>
  </si>
  <si>
    <t>Constituirea surselor proprii de finanţare pentru proiectele cofinanţate din împrumuturi externe, precum şi pentru constituirea surselor necesare rambursării ratelor de capital, plata dobânzilor, comisioanelor si altor costuri aferente acestor împrumuturi</t>
  </si>
  <si>
    <t>mii lei</t>
  </si>
  <si>
    <t>subvenţii, cf. prevederilor  legale în vigoare</t>
  </si>
  <si>
    <t>transferuri, cf.  prevederilor    legale  în  vigoare</t>
  </si>
  <si>
    <t>VENITURI TOTALE (Rd.1=Rd.2+Rd.5+Rd.6)</t>
  </si>
  <si>
    <t>CHELTUIELI TOTALE  (Rd.7=Rd.8+Rd.20+Rd.21)</t>
  </si>
  <si>
    <t>C0</t>
  </si>
  <si>
    <t>Cheltuieli de natură salarială(Rd.13+Rd.14)</t>
  </si>
  <si>
    <t>Cheltuieli aferente contractului de mandat si a altor organe de conducere si control, comisii si comitete</t>
  </si>
  <si>
    <t>Profitul contabil rămas după deducerea sumelor de la Rd. 25, 26, 27, 28, 29</t>
  </si>
  <si>
    <t xml:space="preserve">   -  dividende cuvenite bugetului de stat </t>
  </si>
  <si>
    <t xml:space="preserve">   - dividende cuvenite bugetului local</t>
  </si>
  <si>
    <t>33a</t>
  </si>
  <si>
    <t xml:space="preserve">   -  dividende cuvenite altor acţionari</t>
  </si>
  <si>
    <t>Profitul nerepartizat pe destinaţiile prevăzute la Rd.31 - Rd.32 se repartizează la alte rezerve şi constituie sursă proprie de finanţare</t>
  </si>
  <si>
    <t>Castigul mediu  lunar pe salariat (lei/persoană) determinat pe baza cheltuielilor de natură salarială  (Rd.12/Rd.49)/12*1000</t>
  </si>
  <si>
    <t>Productivitatea muncii în unităţi valorice pe total personal mediu (mii lei/persoană) (Rd.2/Rd.49)</t>
  </si>
  <si>
    <t>Productivitatea muncii în unităţi fizice pe total personal mediu (cantitate produse finite/ persoană)</t>
  </si>
  <si>
    <t>Cheltuieli totale la 1000 lei venituri totale (Rd7/Rd.1)x1000</t>
  </si>
  <si>
    <t>CLT COLTERM SA</t>
  </si>
  <si>
    <t>TIMISOARA Str.Ep.Joseph Lonovici Nr 4</t>
  </si>
  <si>
    <t>CUI 16063013</t>
  </si>
  <si>
    <t>Creanţe restante, în preţuri curente</t>
  </si>
  <si>
    <t>Surse proprii</t>
  </si>
  <si>
    <t>Credite bancare</t>
  </si>
  <si>
    <t>pe anul         2015</t>
  </si>
  <si>
    <t>Propuneri an curent               (2015)</t>
  </si>
  <si>
    <t>Castigul mediu lunar pe salariat determinat pe baza cheltuielilor cu salariile (lei/persoană)  (Rd.13/Rd.49)/12*1000</t>
  </si>
  <si>
    <t>cheltuieli cu asigurările si protectia socială, fondurile speciale şi alte obligaţii legale</t>
  </si>
  <si>
    <t xml:space="preserve">Anexa la HCL 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</si>
</sst>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_-;\-* #,##0_-;_-* &quot;-&quot;??_-;_-@_-"/>
    <numFmt numFmtId="166" formatCode="#,##0.00_ ;\-#,##0.00\ "/>
    <numFmt numFmtId="169" formatCode="#,##0.000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right" vertical="top"/>
    </xf>
    <xf numFmtId="3" fontId="5" fillId="0" borderId="12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3" fontId="3" fillId="0" borderId="9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5" fillId="0" borderId="0" xfId="0" applyFont="1"/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6" xfId="2" applyFont="1" applyFill="1" applyBorder="1" applyAlignment="1">
      <alignment horizontal="left" vertical="top" wrapText="1"/>
    </xf>
    <xf numFmtId="0" fontId="3" fillId="0" borderId="6" xfId="3" applyFont="1" applyFill="1" applyBorder="1" applyAlignment="1">
      <alignment vertical="top" wrapText="1"/>
    </xf>
    <xf numFmtId="0" fontId="3" fillId="0" borderId="6" xfId="3" applyFont="1" applyFill="1" applyBorder="1" applyAlignment="1">
      <alignment vertical="center"/>
    </xf>
    <xf numFmtId="0" fontId="3" fillId="0" borderId="6" xfId="3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 vertical="top" indent="1"/>
    </xf>
    <xf numFmtId="3" fontId="3" fillId="2" borderId="6" xfId="0" applyNumberFormat="1" applyFont="1" applyFill="1" applyBorder="1" applyAlignment="1">
      <alignment vertical="top"/>
    </xf>
    <xf numFmtId="0" fontId="3" fillId="0" borderId="6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horizont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5" fillId="3" borderId="3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right" vertical="top"/>
    </xf>
    <xf numFmtId="3" fontId="5" fillId="3" borderId="6" xfId="0" applyNumberFormat="1" applyFont="1" applyFill="1" applyBorder="1" applyAlignment="1">
      <alignment horizontal="right" vertical="top"/>
    </xf>
    <xf numFmtId="0" fontId="5" fillId="3" borderId="0" xfId="0" applyFont="1" applyFill="1"/>
    <xf numFmtId="0" fontId="3" fillId="3" borderId="6" xfId="0" applyFont="1" applyFill="1" applyBorder="1" applyAlignment="1">
      <alignment horizontal="left" vertical="top"/>
    </xf>
    <xf numFmtId="3" fontId="3" fillId="3" borderId="6" xfId="0" applyNumberFormat="1" applyFont="1" applyFill="1" applyBorder="1" applyAlignment="1">
      <alignment horizontal="right" vertical="top" indent="1"/>
    </xf>
    <xf numFmtId="3" fontId="3" fillId="3" borderId="6" xfId="0" applyNumberFormat="1" applyFont="1" applyFill="1" applyBorder="1" applyAlignment="1">
      <alignment horizontal="right" vertical="top"/>
    </xf>
    <xf numFmtId="1" fontId="3" fillId="3" borderId="0" xfId="0" applyNumberFormat="1" applyFont="1" applyFill="1"/>
    <xf numFmtId="0" fontId="1" fillId="3" borderId="0" xfId="0" applyFont="1" applyFill="1"/>
    <xf numFmtId="0" fontId="3" fillId="3" borderId="0" xfId="0" applyFont="1" applyFill="1"/>
    <xf numFmtId="165" fontId="5" fillId="3" borderId="6" xfId="1" applyNumberFormat="1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165" fontId="3" fillId="3" borderId="6" xfId="1" applyNumberFormat="1" applyFont="1" applyFill="1" applyBorder="1" applyAlignment="1">
      <alignment horizontal="right" vertical="top"/>
    </xf>
    <xf numFmtId="165" fontId="5" fillId="3" borderId="6" xfId="1" applyNumberFormat="1" applyFont="1" applyFill="1" applyBorder="1" applyAlignment="1">
      <alignment horizontal="right" vertical="top"/>
    </xf>
    <xf numFmtId="3" fontId="5" fillId="3" borderId="6" xfId="0" applyNumberFormat="1" applyFont="1" applyFill="1" applyBorder="1" applyAlignment="1">
      <alignment horizontal="right" vertical="top" indent="1"/>
    </xf>
    <xf numFmtId="3" fontId="3" fillId="3" borderId="6" xfId="0" applyNumberFormat="1" applyFont="1" applyFill="1" applyBorder="1" applyAlignment="1">
      <alignment vertical="top"/>
    </xf>
    <xf numFmtId="166" fontId="3" fillId="3" borderId="6" xfId="1" applyNumberFormat="1" applyFont="1" applyFill="1" applyBorder="1" applyAlignment="1">
      <alignment horizontal="right" vertical="top"/>
    </xf>
    <xf numFmtId="0" fontId="3" fillId="3" borderId="6" xfId="0" applyFont="1" applyFill="1" applyBorder="1"/>
    <xf numFmtId="0" fontId="3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right" vertical="top"/>
    </xf>
    <xf numFmtId="3" fontId="3" fillId="3" borderId="5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/>
    </xf>
    <xf numFmtId="0" fontId="5" fillId="3" borderId="6" xfId="0" applyFont="1" applyFill="1" applyBorder="1" applyAlignment="1">
      <alignment horizontal="left" vertical="top"/>
    </xf>
    <xf numFmtId="0" fontId="3" fillId="0" borderId="6" xfId="2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0" fontId="5" fillId="3" borderId="16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2" applyFont="1" applyFill="1" applyBorder="1" applyAlignment="1">
      <alignment horizontal="left" vertical="top" wrapText="1"/>
    </xf>
    <xf numFmtId="0" fontId="3" fillId="3" borderId="16" xfId="2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3" borderId="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2" xfId="2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9" fontId="3" fillId="3" borderId="6" xfId="0" applyNumberFormat="1" applyFont="1" applyFill="1" applyBorder="1" applyAlignment="1">
      <alignment horizontal="right" vertical="top"/>
    </xf>
  </cellXfs>
  <cellStyles count="4">
    <cellStyle name="Comma" xfId="1" builtinId="3"/>
    <cellStyle name="Normal" xfId="0" builtinId="0"/>
    <cellStyle name="Normal_BVC sint. v.23.01.2013" xfId="2"/>
    <cellStyle name="Normal_Copy of Copy of BVC analitic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abSelected="1" topLeftCell="A37" workbookViewId="0">
      <selection activeCell="G63" sqref="G63"/>
    </sheetView>
  </sheetViews>
  <sheetFormatPr defaultRowHeight="12.75"/>
  <cols>
    <col min="1" max="1" width="5" style="6" customWidth="1"/>
    <col min="2" max="2" width="2.28515625" style="1" customWidth="1"/>
    <col min="3" max="3" width="3" style="1" customWidth="1"/>
    <col min="4" max="4" width="7.85546875" style="1" customWidth="1"/>
    <col min="5" max="5" width="44.28515625" style="1" customWidth="1"/>
    <col min="6" max="6" width="3.7109375" style="1" customWidth="1"/>
    <col min="7" max="7" width="10.42578125" style="1" customWidth="1"/>
    <col min="8" max="8" width="11.42578125" style="1" customWidth="1"/>
    <col min="9" max="9" width="7.7109375" style="5" customWidth="1"/>
    <col min="10" max="10" width="10.85546875" style="1" customWidth="1"/>
    <col min="11" max="11" width="11.42578125" style="1" customWidth="1"/>
    <col min="12" max="12" width="7.7109375" style="6" customWidth="1"/>
    <col min="13" max="13" width="9.7109375" style="6" customWidth="1"/>
    <col min="14" max="16384" width="9.140625" style="1"/>
  </cols>
  <sheetData>
    <row r="1" spans="1:13" ht="15">
      <c r="A1" s="21"/>
      <c r="B1" s="18" t="s">
        <v>90</v>
      </c>
      <c r="C1" s="18"/>
      <c r="D1" s="18"/>
      <c r="E1" s="18"/>
      <c r="F1" s="2" t="s">
        <v>100</v>
      </c>
      <c r="H1" s="2"/>
      <c r="I1" s="1"/>
      <c r="L1" s="1"/>
      <c r="M1" s="1"/>
    </row>
    <row r="2" spans="1:13" ht="14.25">
      <c r="A2" s="21"/>
      <c r="B2" s="92" t="s">
        <v>91</v>
      </c>
      <c r="C2" s="92"/>
      <c r="D2" s="92"/>
      <c r="E2" s="92"/>
      <c r="F2" s="2"/>
      <c r="G2" s="2"/>
      <c r="H2" s="2"/>
      <c r="I2" s="1"/>
      <c r="L2" s="1"/>
      <c r="M2" s="1"/>
    </row>
    <row r="3" spans="1:13" ht="14.25">
      <c r="A3" s="21"/>
      <c r="B3" s="92" t="s">
        <v>92</v>
      </c>
      <c r="C3" s="92"/>
      <c r="D3" s="92"/>
      <c r="E3" s="92"/>
      <c r="F3" s="2"/>
      <c r="G3" s="2"/>
      <c r="H3" s="2"/>
      <c r="I3" s="1"/>
      <c r="L3" s="1"/>
      <c r="M3" s="1"/>
    </row>
    <row r="4" spans="1:13" ht="15">
      <c r="A4" s="21"/>
      <c r="B4" s="93"/>
      <c r="C4" s="93"/>
      <c r="D4" s="93"/>
      <c r="E4" s="93"/>
      <c r="F4" s="2"/>
      <c r="G4" s="2"/>
      <c r="H4" s="2"/>
      <c r="I4" s="1"/>
      <c r="L4" s="1"/>
      <c r="M4" s="1"/>
    </row>
    <row r="5" spans="1:13" ht="15">
      <c r="A5" s="21"/>
      <c r="B5" s="22"/>
      <c r="C5" s="22"/>
      <c r="D5" s="22"/>
      <c r="E5" s="91" t="s">
        <v>0</v>
      </c>
      <c r="F5" s="91"/>
      <c r="G5" s="91"/>
      <c r="H5" s="2"/>
      <c r="I5" s="1"/>
      <c r="L5" s="1"/>
      <c r="M5" s="1"/>
    </row>
    <row r="6" spans="1:13" ht="15">
      <c r="A6" s="21"/>
      <c r="B6" s="22"/>
      <c r="C6" s="22"/>
      <c r="D6" s="22"/>
      <c r="E6" s="91" t="s">
        <v>96</v>
      </c>
      <c r="F6" s="91"/>
      <c r="G6" s="91"/>
      <c r="H6" s="2"/>
      <c r="I6" s="1"/>
      <c r="L6" s="1"/>
      <c r="M6" s="1"/>
    </row>
    <row r="7" spans="1:13" ht="15" thickBot="1">
      <c r="A7" s="21"/>
      <c r="B7" s="2"/>
      <c r="C7" s="2"/>
      <c r="D7" s="2"/>
      <c r="E7" s="2"/>
      <c r="F7" s="2"/>
      <c r="G7" s="59" t="s">
        <v>72</v>
      </c>
      <c r="H7" s="2"/>
      <c r="I7" s="1"/>
      <c r="L7" s="1"/>
      <c r="M7" s="1"/>
    </row>
    <row r="8" spans="1:13" s="3" customFormat="1" ht="14.25" customHeight="1">
      <c r="A8" s="82"/>
      <c r="B8" s="83"/>
      <c r="C8" s="84"/>
      <c r="D8" s="82" t="s">
        <v>3</v>
      </c>
      <c r="E8" s="84"/>
      <c r="F8" s="95" t="s">
        <v>23</v>
      </c>
      <c r="G8" s="95" t="s">
        <v>97</v>
      </c>
      <c r="H8" s="23"/>
    </row>
    <row r="9" spans="1:13" s="3" customFormat="1" ht="60" customHeight="1" thickBot="1">
      <c r="A9" s="85"/>
      <c r="B9" s="86"/>
      <c r="C9" s="87"/>
      <c r="D9" s="85"/>
      <c r="E9" s="87"/>
      <c r="F9" s="96"/>
      <c r="G9" s="96"/>
      <c r="H9" s="23"/>
    </row>
    <row r="10" spans="1:13" ht="15" thickBot="1">
      <c r="A10" s="24" t="s">
        <v>13</v>
      </c>
      <c r="B10" s="80" t="s">
        <v>1</v>
      </c>
      <c r="C10" s="81"/>
      <c r="D10" s="80" t="s">
        <v>7</v>
      </c>
      <c r="E10" s="81"/>
      <c r="F10" s="24">
        <v>3</v>
      </c>
      <c r="G10" s="24">
        <v>4</v>
      </c>
      <c r="H10" s="2"/>
      <c r="I10" s="1"/>
      <c r="L10" s="1"/>
      <c r="M10" s="1"/>
    </row>
    <row r="11" spans="1:13" s="4" customFormat="1" ht="15.75" thickBot="1">
      <c r="A11" s="7" t="s">
        <v>24</v>
      </c>
      <c r="B11" s="8"/>
      <c r="C11" s="8"/>
      <c r="D11" s="88" t="s">
        <v>75</v>
      </c>
      <c r="E11" s="88"/>
      <c r="F11" s="9">
        <v>1</v>
      </c>
      <c r="G11" s="10">
        <v>177594</v>
      </c>
      <c r="H11" s="18"/>
    </row>
    <row r="12" spans="1:13" s="2" customFormat="1" ht="14.25">
      <c r="A12" s="78"/>
      <c r="B12" s="20" t="s">
        <v>1</v>
      </c>
      <c r="C12" s="20"/>
      <c r="D12" s="90" t="s">
        <v>25</v>
      </c>
      <c r="E12" s="90"/>
      <c r="F12" s="11">
        <f>F11+1</f>
        <v>2</v>
      </c>
      <c r="G12" s="12">
        <v>177144</v>
      </c>
    </row>
    <row r="13" spans="1:13" ht="14.25">
      <c r="A13" s="76"/>
      <c r="B13" s="13"/>
      <c r="C13" s="13"/>
      <c r="D13" s="25" t="s">
        <v>11</v>
      </c>
      <c r="E13" s="26" t="s">
        <v>73</v>
      </c>
      <c r="F13" s="14">
        <f t="shared" ref="F13:F43" si="0">F12+1</f>
        <v>3</v>
      </c>
      <c r="G13" s="15">
        <v>45545</v>
      </c>
      <c r="H13" s="2"/>
      <c r="I13" s="1"/>
      <c r="L13" s="1"/>
      <c r="M13" s="1"/>
    </row>
    <row r="14" spans="1:13" ht="28.5">
      <c r="A14" s="76"/>
      <c r="B14" s="13"/>
      <c r="C14" s="13"/>
      <c r="D14" s="25" t="s">
        <v>14</v>
      </c>
      <c r="E14" s="26" t="s">
        <v>74</v>
      </c>
      <c r="F14" s="14">
        <f t="shared" si="0"/>
        <v>4</v>
      </c>
      <c r="G14" s="15">
        <v>0</v>
      </c>
      <c r="H14" s="2"/>
      <c r="I14" s="1"/>
      <c r="L14" s="1"/>
      <c r="M14" s="1"/>
    </row>
    <row r="15" spans="1:13" s="2" customFormat="1" ht="14.25">
      <c r="A15" s="76"/>
      <c r="B15" s="13" t="s">
        <v>7</v>
      </c>
      <c r="C15" s="13"/>
      <c r="D15" s="65" t="s">
        <v>26</v>
      </c>
      <c r="E15" s="65"/>
      <c r="F15" s="14">
        <f t="shared" si="0"/>
        <v>5</v>
      </c>
      <c r="G15" s="15">
        <v>450</v>
      </c>
    </row>
    <row r="16" spans="1:13" s="2" customFormat="1" ht="15" thickBot="1">
      <c r="A16" s="79"/>
      <c r="B16" s="19" t="s">
        <v>4</v>
      </c>
      <c r="C16" s="19"/>
      <c r="D16" s="89" t="s">
        <v>27</v>
      </c>
      <c r="E16" s="89"/>
      <c r="F16" s="16">
        <f t="shared" si="0"/>
        <v>6</v>
      </c>
      <c r="G16" s="17">
        <v>0</v>
      </c>
    </row>
    <row r="17" spans="1:13" s="4" customFormat="1" ht="15.75" thickBot="1">
      <c r="A17" s="7" t="s">
        <v>8</v>
      </c>
      <c r="B17" s="8"/>
      <c r="C17" s="8"/>
      <c r="D17" s="94" t="s">
        <v>76</v>
      </c>
      <c r="E17" s="94"/>
      <c r="F17" s="9">
        <f t="shared" si="0"/>
        <v>7</v>
      </c>
      <c r="G17" s="10">
        <f>G18+G30+G31</f>
        <v>177084</v>
      </c>
      <c r="H17" s="18"/>
    </row>
    <row r="18" spans="1:13" ht="15" customHeight="1">
      <c r="A18" s="78"/>
      <c r="B18" s="20" t="s">
        <v>1</v>
      </c>
      <c r="C18" s="20"/>
      <c r="D18" s="90" t="s">
        <v>28</v>
      </c>
      <c r="E18" s="90"/>
      <c r="F18" s="11">
        <f t="shared" si="0"/>
        <v>8</v>
      </c>
      <c r="G18" s="12">
        <v>169084</v>
      </c>
      <c r="H18" s="2"/>
      <c r="I18" s="1"/>
      <c r="L18" s="1"/>
      <c r="M18" s="1"/>
    </row>
    <row r="19" spans="1:13" ht="14.25">
      <c r="A19" s="76"/>
      <c r="B19" s="65"/>
      <c r="C19" s="13" t="s">
        <v>29</v>
      </c>
      <c r="D19" s="65" t="s">
        <v>30</v>
      </c>
      <c r="E19" s="65"/>
      <c r="F19" s="14">
        <f t="shared" si="0"/>
        <v>9</v>
      </c>
      <c r="G19" s="15">
        <v>104095</v>
      </c>
      <c r="H19" s="2"/>
      <c r="I19" s="1"/>
      <c r="L19" s="1"/>
      <c r="M19" s="1"/>
    </row>
    <row r="20" spans="1:13" ht="14.25">
      <c r="A20" s="76"/>
      <c r="B20" s="65"/>
      <c r="C20" s="13" t="s">
        <v>31</v>
      </c>
      <c r="D20" s="65" t="s">
        <v>32</v>
      </c>
      <c r="E20" s="65"/>
      <c r="F20" s="14">
        <f t="shared" si="0"/>
        <v>10</v>
      </c>
      <c r="G20" s="15">
        <v>2930</v>
      </c>
      <c r="H20" s="2"/>
      <c r="I20" s="1"/>
      <c r="L20" s="1"/>
      <c r="M20" s="1"/>
    </row>
    <row r="21" spans="1:13" ht="15.75" customHeight="1">
      <c r="A21" s="76"/>
      <c r="B21" s="65"/>
      <c r="C21" s="13" t="s">
        <v>33</v>
      </c>
      <c r="D21" s="65" t="s">
        <v>34</v>
      </c>
      <c r="E21" s="65"/>
      <c r="F21" s="14">
        <f t="shared" si="0"/>
        <v>11</v>
      </c>
      <c r="G21" s="15">
        <v>48939</v>
      </c>
      <c r="H21" s="2"/>
      <c r="I21" s="1"/>
      <c r="L21" s="1"/>
      <c r="M21" s="1"/>
    </row>
    <row r="22" spans="1:13" ht="15.75" customHeight="1">
      <c r="A22" s="76"/>
      <c r="B22" s="65"/>
      <c r="C22" s="13"/>
      <c r="D22" s="27" t="s">
        <v>77</v>
      </c>
      <c r="E22" s="28" t="s">
        <v>78</v>
      </c>
      <c r="F22" s="14">
        <f t="shared" si="0"/>
        <v>12</v>
      </c>
      <c r="G22" s="15">
        <f>SUM(G23:G24)</f>
        <v>37400</v>
      </c>
      <c r="H22" s="2"/>
      <c r="I22" s="1"/>
      <c r="L22" s="1"/>
      <c r="M22" s="1"/>
    </row>
    <row r="23" spans="1:13" ht="14.25">
      <c r="A23" s="76"/>
      <c r="B23" s="65"/>
      <c r="C23" s="65"/>
      <c r="D23" s="13" t="s">
        <v>17</v>
      </c>
      <c r="E23" s="13" t="s">
        <v>35</v>
      </c>
      <c r="F23" s="14">
        <f t="shared" si="0"/>
        <v>13</v>
      </c>
      <c r="G23" s="15">
        <v>35000</v>
      </c>
      <c r="H23" s="2"/>
      <c r="I23" s="1"/>
      <c r="L23" s="1"/>
      <c r="M23" s="1"/>
    </row>
    <row r="24" spans="1:13" ht="14.25">
      <c r="A24" s="76"/>
      <c r="B24" s="65"/>
      <c r="C24" s="65"/>
      <c r="D24" s="13" t="s">
        <v>19</v>
      </c>
      <c r="E24" s="13" t="s">
        <v>22</v>
      </c>
      <c r="F24" s="14">
        <f t="shared" si="0"/>
        <v>14</v>
      </c>
      <c r="G24" s="15">
        <v>2400</v>
      </c>
      <c r="H24" s="2"/>
      <c r="I24" s="1"/>
      <c r="L24" s="1"/>
      <c r="M24" s="1"/>
    </row>
    <row r="25" spans="1:13" ht="14.25">
      <c r="A25" s="76"/>
      <c r="B25" s="65"/>
      <c r="C25" s="65"/>
      <c r="D25" s="13" t="s">
        <v>36</v>
      </c>
      <c r="E25" s="13" t="s">
        <v>37</v>
      </c>
      <c r="F25" s="14">
        <f t="shared" si="0"/>
        <v>15</v>
      </c>
      <c r="G25" s="15">
        <v>2225</v>
      </c>
      <c r="H25" s="2"/>
      <c r="I25" s="1"/>
      <c r="L25" s="1"/>
      <c r="M25" s="1"/>
    </row>
    <row r="26" spans="1:13" ht="28.5">
      <c r="A26" s="76"/>
      <c r="B26" s="65"/>
      <c r="C26" s="65"/>
      <c r="D26" s="13"/>
      <c r="E26" s="29" t="s">
        <v>10</v>
      </c>
      <c r="F26" s="14">
        <f t="shared" si="0"/>
        <v>16</v>
      </c>
      <c r="G26" s="15">
        <v>13</v>
      </c>
      <c r="H26" s="2"/>
      <c r="I26" s="1"/>
      <c r="L26" s="1"/>
      <c r="M26" s="1"/>
    </row>
    <row r="27" spans="1:13" ht="29.25" customHeight="1">
      <c r="A27" s="76"/>
      <c r="B27" s="65"/>
      <c r="C27" s="65"/>
      <c r="D27" s="13" t="s">
        <v>18</v>
      </c>
      <c r="E27" s="25" t="s">
        <v>79</v>
      </c>
      <c r="F27" s="14">
        <f t="shared" si="0"/>
        <v>17</v>
      </c>
      <c r="G27" s="15">
        <v>1044</v>
      </c>
      <c r="H27" s="2"/>
      <c r="I27" s="1"/>
      <c r="L27" s="1"/>
      <c r="M27" s="1"/>
    </row>
    <row r="28" spans="1:13" ht="28.5">
      <c r="A28" s="76"/>
      <c r="B28" s="65"/>
      <c r="C28" s="65"/>
      <c r="D28" s="13" t="s">
        <v>20</v>
      </c>
      <c r="E28" s="29" t="s">
        <v>99</v>
      </c>
      <c r="F28" s="14">
        <f t="shared" si="0"/>
        <v>18</v>
      </c>
      <c r="G28" s="15">
        <v>8270</v>
      </c>
      <c r="H28" s="2"/>
      <c r="I28" s="1"/>
      <c r="L28" s="1"/>
      <c r="M28" s="1"/>
    </row>
    <row r="29" spans="1:13" ht="14.25">
      <c r="A29" s="76"/>
      <c r="B29" s="65"/>
      <c r="C29" s="13" t="s">
        <v>38</v>
      </c>
      <c r="D29" s="65" t="s">
        <v>39</v>
      </c>
      <c r="E29" s="65"/>
      <c r="F29" s="14">
        <f t="shared" si="0"/>
        <v>19</v>
      </c>
      <c r="G29" s="15">
        <v>13120</v>
      </c>
      <c r="H29" s="2"/>
      <c r="I29" s="1"/>
      <c r="L29" s="1"/>
      <c r="M29" s="1"/>
    </row>
    <row r="30" spans="1:13" s="2" customFormat="1" ht="14.25">
      <c r="A30" s="76"/>
      <c r="B30" s="13" t="s">
        <v>7</v>
      </c>
      <c r="C30" s="13"/>
      <c r="D30" s="65" t="s">
        <v>40</v>
      </c>
      <c r="E30" s="65"/>
      <c r="F30" s="14">
        <f t="shared" si="0"/>
        <v>20</v>
      </c>
      <c r="G30" s="15">
        <v>8000</v>
      </c>
    </row>
    <row r="31" spans="1:13" s="2" customFormat="1" ht="14.25">
      <c r="A31" s="76"/>
      <c r="B31" s="13" t="s">
        <v>4</v>
      </c>
      <c r="C31" s="13"/>
      <c r="D31" s="65" t="s">
        <v>41</v>
      </c>
      <c r="E31" s="65"/>
      <c r="F31" s="14">
        <f t="shared" si="0"/>
        <v>21</v>
      </c>
      <c r="G31" s="15">
        <v>0</v>
      </c>
    </row>
    <row r="32" spans="1:13" s="41" customFormat="1" ht="15">
      <c r="A32" s="37" t="s">
        <v>42</v>
      </c>
      <c r="B32" s="38"/>
      <c r="C32" s="38"/>
      <c r="D32" s="60" t="s">
        <v>43</v>
      </c>
      <c r="E32" s="60"/>
      <c r="F32" s="39">
        <f t="shared" si="0"/>
        <v>22</v>
      </c>
      <c r="G32" s="40">
        <f>G11-G17</f>
        <v>510</v>
      </c>
    </row>
    <row r="33" spans="1:13" s="41" customFormat="1" ht="15.75" customHeight="1">
      <c r="A33" s="37" t="s">
        <v>44</v>
      </c>
      <c r="B33" s="38"/>
      <c r="C33" s="38"/>
      <c r="D33" s="60" t="s">
        <v>45</v>
      </c>
      <c r="E33" s="60"/>
      <c r="F33" s="39">
        <f t="shared" si="0"/>
        <v>23</v>
      </c>
      <c r="G33" s="40">
        <v>0</v>
      </c>
    </row>
    <row r="34" spans="1:13" s="41" customFormat="1" ht="29.25" customHeight="1">
      <c r="A34" s="37" t="s">
        <v>46</v>
      </c>
      <c r="B34" s="38"/>
      <c r="C34" s="38"/>
      <c r="D34" s="62" t="s">
        <v>21</v>
      </c>
      <c r="E34" s="62"/>
      <c r="F34" s="39">
        <f t="shared" si="0"/>
        <v>24</v>
      </c>
      <c r="G34" s="40">
        <f>G32-G33</f>
        <v>510</v>
      </c>
    </row>
    <row r="35" spans="1:13" s="46" customFormat="1" ht="14.25">
      <c r="A35" s="76"/>
      <c r="B35" s="42" t="s">
        <v>1</v>
      </c>
      <c r="C35" s="42"/>
      <c r="D35" s="64" t="s">
        <v>47</v>
      </c>
      <c r="E35" s="64"/>
      <c r="F35" s="39">
        <f t="shared" si="0"/>
        <v>25</v>
      </c>
      <c r="G35" s="43"/>
      <c r="H35" s="45"/>
    </row>
    <row r="36" spans="1:13" s="46" customFormat="1" ht="24.75" customHeight="1">
      <c r="A36" s="76"/>
      <c r="B36" s="42" t="s">
        <v>7</v>
      </c>
      <c r="C36" s="42"/>
      <c r="D36" s="77" t="s">
        <v>48</v>
      </c>
      <c r="E36" s="77"/>
      <c r="F36" s="39">
        <f t="shared" si="0"/>
        <v>26</v>
      </c>
      <c r="G36" s="43"/>
      <c r="H36" s="47"/>
    </row>
    <row r="37" spans="1:13" s="46" customFormat="1" ht="16.5" customHeight="1">
      <c r="A37" s="76"/>
      <c r="B37" s="42" t="s">
        <v>4</v>
      </c>
      <c r="C37" s="42"/>
      <c r="D37" s="64" t="s">
        <v>49</v>
      </c>
      <c r="E37" s="64"/>
      <c r="F37" s="39">
        <f t="shared" si="0"/>
        <v>27</v>
      </c>
      <c r="G37" s="44">
        <f>G34</f>
        <v>510</v>
      </c>
      <c r="H37" s="47"/>
    </row>
    <row r="38" spans="1:13" ht="70.5" customHeight="1">
      <c r="A38" s="76"/>
      <c r="B38" s="13" t="s">
        <v>5</v>
      </c>
      <c r="C38" s="13"/>
      <c r="D38" s="63" t="s">
        <v>71</v>
      </c>
      <c r="E38" s="63"/>
      <c r="F38" s="14">
        <f t="shared" si="0"/>
        <v>28</v>
      </c>
      <c r="G38" s="15"/>
      <c r="H38" s="2"/>
      <c r="I38" s="1"/>
      <c r="L38" s="1"/>
      <c r="M38" s="1"/>
    </row>
    <row r="39" spans="1:13" ht="14.25">
      <c r="A39" s="76"/>
      <c r="B39" s="13" t="s">
        <v>9</v>
      </c>
      <c r="C39" s="13"/>
      <c r="D39" s="65" t="s">
        <v>50</v>
      </c>
      <c r="E39" s="65"/>
      <c r="F39" s="14">
        <f t="shared" si="0"/>
        <v>29</v>
      </c>
      <c r="G39" s="30"/>
      <c r="H39" s="2"/>
      <c r="I39" s="1"/>
      <c r="L39" s="1"/>
      <c r="M39" s="1"/>
    </row>
    <row r="40" spans="1:13" ht="30" customHeight="1">
      <c r="A40" s="76"/>
      <c r="B40" s="13">
        <v>6</v>
      </c>
      <c r="C40" s="13"/>
      <c r="D40" s="61" t="s">
        <v>80</v>
      </c>
      <c r="E40" s="61"/>
      <c r="F40" s="14">
        <f t="shared" si="0"/>
        <v>30</v>
      </c>
      <c r="G40" s="15"/>
      <c r="H40" s="2"/>
      <c r="I40" s="1"/>
      <c r="L40" s="1"/>
      <c r="M40" s="1"/>
    </row>
    <row r="41" spans="1:13" ht="55.5" customHeight="1">
      <c r="A41" s="76"/>
      <c r="B41" s="13" t="s">
        <v>2</v>
      </c>
      <c r="C41" s="13"/>
      <c r="D41" s="63" t="s">
        <v>51</v>
      </c>
      <c r="E41" s="63"/>
      <c r="F41" s="14">
        <f t="shared" si="0"/>
        <v>31</v>
      </c>
      <c r="G41" s="31"/>
      <c r="H41" s="2"/>
      <c r="I41" s="1"/>
      <c r="L41" s="1"/>
      <c r="M41" s="1"/>
    </row>
    <row r="42" spans="1:13" ht="72" customHeight="1">
      <c r="A42" s="76"/>
      <c r="B42" s="13" t="s">
        <v>6</v>
      </c>
      <c r="C42" s="13"/>
      <c r="D42" s="63" t="s">
        <v>52</v>
      </c>
      <c r="E42" s="63"/>
      <c r="F42" s="14">
        <f t="shared" si="0"/>
        <v>32</v>
      </c>
      <c r="G42" s="30"/>
      <c r="H42" s="2"/>
      <c r="I42" s="1"/>
      <c r="L42" s="1"/>
      <c r="M42" s="1"/>
    </row>
    <row r="43" spans="1:13" ht="21.75" customHeight="1">
      <c r="A43" s="76"/>
      <c r="B43" s="13"/>
      <c r="C43" s="32" t="s">
        <v>11</v>
      </c>
      <c r="D43" s="61" t="s">
        <v>81</v>
      </c>
      <c r="E43" s="61"/>
      <c r="F43" s="14">
        <f t="shared" si="0"/>
        <v>33</v>
      </c>
      <c r="G43" s="15"/>
      <c r="H43" s="2"/>
      <c r="I43" s="1"/>
      <c r="L43" s="1"/>
      <c r="M43" s="1"/>
    </row>
    <row r="44" spans="1:13" ht="12.75" customHeight="1">
      <c r="A44" s="76"/>
      <c r="B44" s="13"/>
      <c r="C44" s="32" t="s">
        <v>14</v>
      </c>
      <c r="D44" s="61" t="s">
        <v>82</v>
      </c>
      <c r="E44" s="61"/>
      <c r="F44" s="33" t="s">
        <v>83</v>
      </c>
      <c r="G44" s="30"/>
      <c r="H44" s="2"/>
      <c r="I44" s="1"/>
      <c r="L44" s="1"/>
      <c r="M44" s="1"/>
    </row>
    <row r="45" spans="1:13" ht="12.75" customHeight="1">
      <c r="A45" s="76"/>
      <c r="B45" s="13"/>
      <c r="C45" s="32" t="s">
        <v>15</v>
      </c>
      <c r="D45" s="61" t="s">
        <v>84</v>
      </c>
      <c r="E45" s="61"/>
      <c r="F45" s="33">
        <v>34</v>
      </c>
      <c r="G45" s="30"/>
      <c r="H45" s="2"/>
      <c r="I45" s="1"/>
      <c r="L45" s="1"/>
      <c r="M45" s="1"/>
    </row>
    <row r="46" spans="1:13" ht="41.25" customHeight="1">
      <c r="A46" s="76"/>
      <c r="B46" s="34">
        <v>9</v>
      </c>
      <c r="C46" s="32"/>
      <c r="D46" s="61" t="s">
        <v>85</v>
      </c>
      <c r="E46" s="61"/>
      <c r="F46" s="14">
        <f>F45+1</f>
        <v>35</v>
      </c>
      <c r="G46" s="15"/>
      <c r="H46" s="2"/>
      <c r="I46" s="1"/>
      <c r="L46" s="1"/>
      <c r="M46" s="1"/>
    </row>
    <row r="47" spans="1:13" s="4" customFormat="1" ht="15">
      <c r="A47" s="35" t="s">
        <v>53</v>
      </c>
      <c r="B47" s="13"/>
      <c r="C47" s="13"/>
      <c r="D47" s="65" t="s">
        <v>54</v>
      </c>
      <c r="E47" s="65"/>
      <c r="F47" s="14">
        <f t="shared" ref="F47:F67" si="1">F46+1</f>
        <v>36</v>
      </c>
      <c r="G47" s="30"/>
      <c r="H47" s="18"/>
    </row>
    <row r="48" spans="1:13" s="4" customFormat="1" ht="15">
      <c r="A48" s="35" t="s">
        <v>55</v>
      </c>
      <c r="B48" s="13"/>
      <c r="C48" s="13"/>
      <c r="D48" s="63" t="s">
        <v>56</v>
      </c>
      <c r="E48" s="63"/>
      <c r="F48" s="14">
        <f t="shared" si="1"/>
        <v>37</v>
      </c>
      <c r="G48" s="30"/>
      <c r="H48" s="18"/>
    </row>
    <row r="49" spans="1:13" ht="14.25">
      <c r="A49" s="35"/>
      <c r="B49" s="13"/>
      <c r="C49" s="13" t="s">
        <v>11</v>
      </c>
      <c r="D49" s="65" t="s">
        <v>57</v>
      </c>
      <c r="E49" s="65"/>
      <c r="F49" s="14">
        <f t="shared" si="1"/>
        <v>38</v>
      </c>
      <c r="G49" s="30"/>
      <c r="H49" s="2"/>
      <c r="I49" s="1"/>
      <c r="L49" s="1"/>
      <c r="M49" s="1"/>
    </row>
    <row r="50" spans="1:13" ht="14.25">
      <c r="A50" s="35"/>
      <c r="B50" s="13"/>
      <c r="C50" s="13" t="s">
        <v>14</v>
      </c>
      <c r="D50" s="65" t="s">
        <v>58</v>
      </c>
      <c r="E50" s="65"/>
      <c r="F50" s="14">
        <f t="shared" si="1"/>
        <v>39</v>
      </c>
      <c r="G50" s="30"/>
      <c r="H50" s="2"/>
      <c r="I50" s="1"/>
      <c r="L50" s="1"/>
      <c r="M50" s="1"/>
    </row>
    <row r="51" spans="1:13" ht="14.25">
      <c r="A51" s="35"/>
      <c r="B51" s="13"/>
      <c r="C51" s="13" t="s">
        <v>15</v>
      </c>
      <c r="D51" s="65" t="s">
        <v>59</v>
      </c>
      <c r="E51" s="65"/>
      <c r="F51" s="14">
        <f t="shared" si="1"/>
        <v>40</v>
      </c>
      <c r="G51" s="30"/>
      <c r="H51" s="2"/>
      <c r="I51" s="1"/>
      <c r="L51" s="1"/>
      <c r="M51" s="1"/>
    </row>
    <row r="52" spans="1:13" ht="14.25">
      <c r="A52" s="35"/>
      <c r="B52" s="13"/>
      <c r="C52" s="13" t="s">
        <v>16</v>
      </c>
      <c r="D52" s="65" t="s">
        <v>60</v>
      </c>
      <c r="E52" s="65"/>
      <c r="F52" s="14">
        <f t="shared" si="1"/>
        <v>41</v>
      </c>
      <c r="G52" s="30"/>
      <c r="H52" s="2"/>
      <c r="I52" s="1"/>
      <c r="L52" s="1"/>
      <c r="M52" s="1"/>
    </row>
    <row r="53" spans="1:13" ht="14.25">
      <c r="A53" s="35"/>
      <c r="B53" s="13"/>
      <c r="C53" s="13" t="s">
        <v>12</v>
      </c>
      <c r="D53" s="65" t="s">
        <v>61</v>
      </c>
      <c r="E53" s="65"/>
      <c r="F53" s="14">
        <f t="shared" si="1"/>
        <v>42</v>
      </c>
      <c r="G53" s="30"/>
      <c r="H53" s="2"/>
      <c r="I53" s="1"/>
      <c r="L53" s="1"/>
      <c r="M53" s="1"/>
    </row>
    <row r="54" spans="1:13" s="41" customFormat="1" ht="15">
      <c r="A54" s="37" t="s">
        <v>62</v>
      </c>
      <c r="B54" s="38"/>
      <c r="C54" s="38"/>
      <c r="D54" s="60" t="s">
        <v>63</v>
      </c>
      <c r="E54" s="60"/>
      <c r="F54" s="39">
        <f t="shared" si="1"/>
        <v>43</v>
      </c>
      <c r="G54" s="48">
        <v>12642</v>
      </c>
    </row>
    <row r="55" spans="1:13" s="46" customFormat="1" ht="14.25">
      <c r="A55" s="49"/>
      <c r="B55" s="42" t="s">
        <v>1</v>
      </c>
      <c r="C55" s="42"/>
      <c r="D55" s="64" t="s">
        <v>94</v>
      </c>
      <c r="E55" s="64"/>
      <c r="F55" s="39">
        <f t="shared" si="1"/>
        <v>44</v>
      </c>
      <c r="G55" s="50">
        <v>11020</v>
      </c>
      <c r="H55" s="47"/>
    </row>
    <row r="56" spans="1:13" s="46" customFormat="1" ht="14.25">
      <c r="A56" s="49"/>
      <c r="B56" s="42">
        <v>2</v>
      </c>
      <c r="C56" s="42"/>
      <c r="D56" s="64" t="s">
        <v>95</v>
      </c>
      <c r="E56" s="64"/>
      <c r="F56" s="39">
        <f t="shared" si="1"/>
        <v>45</v>
      </c>
      <c r="G56" s="50">
        <v>1622</v>
      </c>
      <c r="H56" s="47"/>
    </row>
    <row r="57" spans="1:13" s="41" customFormat="1" ht="15">
      <c r="A57" s="37" t="s">
        <v>64</v>
      </c>
      <c r="B57" s="38"/>
      <c r="C57" s="38"/>
      <c r="D57" s="66" t="s">
        <v>65</v>
      </c>
      <c r="E57" s="67"/>
      <c r="F57" s="39">
        <f>F56+1</f>
        <v>46</v>
      </c>
      <c r="G57" s="51">
        <f>G54</f>
        <v>12642</v>
      </c>
    </row>
    <row r="58" spans="1:13" s="41" customFormat="1" ht="15">
      <c r="A58" s="37" t="s">
        <v>66</v>
      </c>
      <c r="B58" s="38"/>
      <c r="C58" s="38"/>
      <c r="D58" s="66" t="s">
        <v>67</v>
      </c>
      <c r="E58" s="67"/>
      <c r="F58" s="39">
        <f t="shared" si="1"/>
        <v>47</v>
      </c>
      <c r="G58" s="52"/>
    </row>
    <row r="59" spans="1:13" s="46" customFormat="1" ht="14.25">
      <c r="A59" s="68"/>
      <c r="B59" s="42" t="s">
        <v>1</v>
      </c>
      <c r="C59" s="42"/>
      <c r="D59" s="70" t="s">
        <v>70</v>
      </c>
      <c r="E59" s="71"/>
      <c r="F59" s="39">
        <f t="shared" si="1"/>
        <v>48</v>
      </c>
      <c r="G59" s="44">
        <v>878</v>
      </c>
      <c r="H59" s="47"/>
    </row>
    <row r="60" spans="1:13" s="46" customFormat="1" ht="14.25">
      <c r="A60" s="68"/>
      <c r="B60" s="42" t="s">
        <v>7</v>
      </c>
      <c r="C60" s="42"/>
      <c r="D60" s="70" t="s">
        <v>68</v>
      </c>
      <c r="E60" s="71"/>
      <c r="F60" s="39">
        <f t="shared" si="1"/>
        <v>49</v>
      </c>
      <c r="G60" s="44">
        <v>856</v>
      </c>
      <c r="H60" s="47"/>
    </row>
    <row r="61" spans="1:13" s="46" customFormat="1" ht="46.5" customHeight="1">
      <c r="A61" s="68"/>
      <c r="B61" s="42">
        <v>3</v>
      </c>
      <c r="C61" s="42"/>
      <c r="D61" s="74" t="s">
        <v>86</v>
      </c>
      <c r="E61" s="75"/>
      <c r="F61" s="39">
        <f t="shared" si="1"/>
        <v>50</v>
      </c>
      <c r="G61" s="44">
        <f>G22/G60/12*1000</f>
        <v>3640.9657320872275</v>
      </c>
      <c r="H61" s="47"/>
    </row>
    <row r="62" spans="1:13" s="46" customFormat="1" ht="46.5" customHeight="1">
      <c r="A62" s="68"/>
      <c r="B62" s="42">
        <v>4</v>
      </c>
      <c r="C62" s="42"/>
      <c r="D62" s="74" t="s">
        <v>98</v>
      </c>
      <c r="E62" s="75"/>
      <c r="F62" s="39">
        <f t="shared" si="1"/>
        <v>51</v>
      </c>
      <c r="G62" s="44">
        <f>G23/G60/12*1000</f>
        <v>3407.3208722741429</v>
      </c>
      <c r="H62" s="47"/>
    </row>
    <row r="63" spans="1:13" s="46" customFormat="1" ht="30.75" customHeight="1">
      <c r="A63" s="68"/>
      <c r="B63" s="42">
        <v>5</v>
      </c>
      <c r="C63" s="42"/>
      <c r="D63" s="74" t="s">
        <v>87</v>
      </c>
      <c r="E63" s="75"/>
      <c r="F63" s="39">
        <f t="shared" si="1"/>
        <v>52</v>
      </c>
      <c r="G63" s="97">
        <f>G12/G60</f>
        <v>206.94392523364485</v>
      </c>
      <c r="H63" s="47"/>
    </row>
    <row r="64" spans="1:13" s="46" customFormat="1" ht="33" customHeight="1">
      <c r="A64" s="68"/>
      <c r="B64" s="42">
        <v>6</v>
      </c>
      <c r="C64" s="42"/>
      <c r="D64" s="74" t="s">
        <v>88</v>
      </c>
      <c r="E64" s="75"/>
      <c r="F64" s="39">
        <f t="shared" si="1"/>
        <v>53</v>
      </c>
      <c r="G64" s="53"/>
      <c r="H64" s="47"/>
    </row>
    <row r="65" spans="1:13" s="46" customFormat="1" ht="30.75" customHeight="1">
      <c r="A65" s="68"/>
      <c r="B65" s="42">
        <v>7</v>
      </c>
      <c r="C65" s="42"/>
      <c r="D65" s="72" t="s">
        <v>89</v>
      </c>
      <c r="E65" s="73"/>
      <c r="F65" s="39">
        <f t="shared" si="1"/>
        <v>54</v>
      </c>
      <c r="G65" s="54">
        <f>G17/G11*1000</f>
        <v>997.1282813608567</v>
      </c>
      <c r="H65" s="47"/>
    </row>
    <row r="66" spans="1:13" s="46" customFormat="1" ht="19.5" customHeight="1">
      <c r="A66" s="68"/>
      <c r="B66" s="42">
        <v>8</v>
      </c>
      <c r="C66" s="42"/>
      <c r="D66" s="42" t="s">
        <v>69</v>
      </c>
      <c r="E66" s="55"/>
      <c r="F66" s="39">
        <f t="shared" si="1"/>
        <v>55</v>
      </c>
      <c r="G66" s="44">
        <v>49453</v>
      </c>
      <c r="H66" s="47"/>
    </row>
    <row r="67" spans="1:13" s="46" customFormat="1" ht="24" customHeight="1" thickBot="1">
      <c r="A67" s="69"/>
      <c r="B67" s="56">
        <v>9</v>
      </c>
      <c r="C67" s="56"/>
      <c r="D67" s="56" t="s">
        <v>93</v>
      </c>
      <c r="E67" s="56"/>
      <c r="F67" s="57">
        <f t="shared" si="1"/>
        <v>56</v>
      </c>
      <c r="G67" s="58">
        <v>3950</v>
      </c>
      <c r="H67" s="47"/>
    </row>
    <row r="68" spans="1:13" ht="14.25">
      <c r="A68" s="21"/>
      <c r="B68" s="2"/>
      <c r="C68" s="2"/>
      <c r="D68" s="2"/>
      <c r="E68" s="2"/>
      <c r="F68" s="36"/>
      <c r="G68" s="2"/>
      <c r="H68" s="2"/>
      <c r="I68" s="1"/>
      <c r="L68" s="1"/>
      <c r="M68" s="1"/>
    </row>
    <row r="69" spans="1:13" ht="14.25">
      <c r="A69" s="21"/>
      <c r="B69" s="2"/>
      <c r="C69" s="2"/>
      <c r="D69" s="2"/>
      <c r="E69" s="2"/>
      <c r="F69" s="36"/>
      <c r="G69" s="2"/>
      <c r="H69" s="2"/>
      <c r="I69" s="1"/>
      <c r="L69" s="1"/>
      <c r="M69" s="1"/>
    </row>
    <row r="70" spans="1:13" ht="14.25">
      <c r="A70" s="21"/>
      <c r="B70" s="2"/>
      <c r="C70" s="2"/>
      <c r="D70" s="2"/>
      <c r="E70" s="2"/>
      <c r="F70" s="2"/>
      <c r="G70" s="2"/>
      <c r="H70" s="2"/>
      <c r="I70" s="1"/>
      <c r="L70" s="1"/>
      <c r="M70" s="1"/>
    </row>
    <row r="71" spans="1:13" ht="14.25">
      <c r="A71" s="21"/>
      <c r="B71" s="2"/>
      <c r="C71" s="2"/>
      <c r="D71" s="2"/>
      <c r="E71" s="2"/>
      <c r="F71" s="2"/>
      <c r="G71" s="2"/>
      <c r="H71" s="2"/>
      <c r="I71" s="1"/>
      <c r="L71" s="1"/>
      <c r="M71" s="1"/>
    </row>
    <row r="72" spans="1:13" ht="14.25">
      <c r="A72" s="21"/>
      <c r="B72" s="2"/>
      <c r="C72" s="2"/>
      <c r="D72" s="2"/>
      <c r="E72" s="2"/>
      <c r="F72" s="2"/>
      <c r="G72" s="2"/>
      <c r="H72" s="2"/>
      <c r="I72" s="1"/>
      <c r="L72" s="1"/>
      <c r="M72" s="1"/>
    </row>
  </sheetData>
  <mergeCells count="64">
    <mergeCell ref="D17:E17"/>
    <mergeCell ref="F8:F9"/>
    <mergeCell ref="G8:G9"/>
    <mergeCell ref="E6:G6"/>
    <mergeCell ref="B2:E2"/>
    <mergeCell ref="B3:E3"/>
    <mergeCell ref="B4:E4"/>
    <mergeCell ref="E5:G5"/>
    <mergeCell ref="A18:A31"/>
    <mergeCell ref="D18:E18"/>
    <mergeCell ref="D29:E29"/>
    <mergeCell ref="D20:E20"/>
    <mergeCell ref="D21:E21"/>
    <mergeCell ref="C23:C28"/>
    <mergeCell ref="D19:E19"/>
    <mergeCell ref="D31:E31"/>
    <mergeCell ref="B19:B29"/>
    <mergeCell ref="D30:E30"/>
    <mergeCell ref="A12:A16"/>
    <mergeCell ref="B10:C10"/>
    <mergeCell ref="A8:C9"/>
    <mergeCell ref="D11:E11"/>
    <mergeCell ref="D10:E10"/>
    <mergeCell ref="D8:E9"/>
    <mergeCell ref="D15:E15"/>
    <mergeCell ref="D16:E16"/>
    <mergeCell ref="D12:E12"/>
    <mergeCell ref="A35:A46"/>
    <mergeCell ref="D37:E37"/>
    <mergeCell ref="D39:E39"/>
    <mergeCell ref="D35:E35"/>
    <mergeCell ref="D36:E36"/>
    <mergeCell ref="D38:E38"/>
    <mergeCell ref="D46:E46"/>
    <mergeCell ref="D42:E42"/>
    <mergeCell ref="D41:E41"/>
    <mergeCell ref="D58:E58"/>
    <mergeCell ref="D52:E52"/>
    <mergeCell ref="D57:E57"/>
    <mergeCell ref="A63:A67"/>
    <mergeCell ref="D59:E59"/>
    <mergeCell ref="D65:E65"/>
    <mergeCell ref="D64:E64"/>
    <mergeCell ref="D63:E63"/>
    <mergeCell ref="D62:E62"/>
    <mergeCell ref="D60:E60"/>
    <mergeCell ref="D61:E61"/>
    <mergeCell ref="A59:A62"/>
    <mergeCell ref="D53:E53"/>
    <mergeCell ref="D54:E54"/>
    <mergeCell ref="D56:E56"/>
    <mergeCell ref="D48:E48"/>
    <mergeCell ref="D55:E55"/>
    <mergeCell ref="D47:E47"/>
    <mergeCell ref="D51:E51"/>
    <mergeCell ref="D50:E50"/>
    <mergeCell ref="D49:E49"/>
    <mergeCell ref="D32:E32"/>
    <mergeCell ref="D33:E33"/>
    <mergeCell ref="D44:E44"/>
    <mergeCell ref="D45:E45"/>
    <mergeCell ref="D43:E43"/>
    <mergeCell ref="D34:E34"/>
    <mergeCell ref="D40:E40"/>
  </mergeCells>
  <phoneticPr fontId="7" type="noConversion"/>
  <pageMargins left="0.98" right="0.23622047244094491" top="0.51181102362204722" bottom="0.75" header="3.937007874015748E-2" footer="3.937007874015748E-2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2015-03-25T06:36:42Z</dcterms:created>
  <dcterms:modified xsi:type="dcterms:W3CDTF">2015-03-25T06:38:27Z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