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12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8" i="1"/>
  <c r="O8" s="1"/>
  <c r="N10"/>
  <c r="O10" s="1"/>
  <c r="N12"/>
  <c r="O12" s="1"/>
  <c r="N14"/>
  <c r="O14" s="1"/>
  <c r="N15"/>
  <c r="O15" s="1"/>
  <c r="M9"/>
  <c r="N9" s="1"/>
  <c r="O9" s="1"/>
  <c r="M11"/>
  <c r="N11" s="1"/>
  <c r="O11" s="1"/>
  <c r="M13"/>
  <c r="N13" s="1"/>
  <c r="O13" s="1"/>
  <c r="M14"/>
  <c r="M7"/>
  <c r="N7" s="1"/>
  <c r="T13"/>
  <c r="U13" s="1"/>
  <c r="T14"/>
  <c r="U14" s="1"/>
  <c r="Q13"/>
  <c r="R13" s="1"/>
  <c r="Q14"/>
  <c r="R14" s="1"/>
  <c r="K13"/>
  <c r="L13" s="1"/>
  <c r="K14"/>
  <c r="L14" s="1"/>
  <c r="H13"/>
  <c r="I13" s="1"/>
  <c r="H14"/>
  <c r="I14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7"/>
  <c r="E16" s="1"/>
  <c r="V15"/>
  <c r="W15" s="1"/>
  <c r="X15" s="1"/>
  <c r="V8"/>
  <c r="W8" s="1"/>
  <c r="X8" s="1"/>
  <c r="V9"/>
  <c r="W9" s="1"/>
  <c r="X9" s="1"/>
  <c r="V10"/>
  <c r="W10" s="1"/>
  <c r="X10" s="1"/>
  <c r="V11"/>
  <c r="W11" s="1"/>
  <c r="X11" s="1"/>
  <c r="V12"/>
  <c r="W12" s="1"/>
  <c r="X12" s="1"/>
  <c r="V13"/>
  <c r="W13" s="1"/>
  <c r="X13" s="1"/>
  <c r="V14"/>
  <c r="W14" s="1"/>
  <c r="X14" s="1"/>
  <c r="V7"/>
  <c r="W7" s="1"/>
  <c r="X7" s="1"/>
  <c r="S8"/>
  <c r="T8" s="1"/>
  <c r="U8" s="1"/>
  <c r="S9"/>
  <c r="T9" s="1"/>
  <c r="U9" s="1"/>
  <c r="S10"/>
  <c r="T10" s="1"/>
  <c r="U10" s="1"/>
  <c r="S11"/>
  <c r="T11" s="1"/>
  <c r="U11" s="1"/>
  <c r="S12"/>
  <c r="T12" s="1"/>
  <c r="U12" s="1"/>
  <c r="S15"/>
  <c r="T15" s="1"/>
  <c r="U15" s="1"/>
  <c r="S7"/>
  <c r="T7" s="1"/>
  <c r="U7" s="1"/>
  <c r="P8"/>
  <c r="Q8" s="1"/>
  <c r="R8" s="1"/>
  <c r="P9"/>
  <c r="Q9" s="1"/>
  <c r="R9" s="1"/>
  <c r="P10"/>
  <c r="Q10" s="1"/>
  <c r="R10" s="1"/>
  <c r="P11"/>
  <c r="Q11" s="1"/>
  <c r="R11" s="1"/>
  <c r="P12"/>
  <c r="Q12" s="1"/>
  <c r="R12" s="1"/>
  <c r="P15"/>
  <c r="Q15" s="1"/>
  <c r="R15" s="1"/>
  <c r="P7"/>
  <c r="Q7" s="1"/>
  <c r="J8"/>
  <c r="K8" s="1"/>
  <c r="L8" s="1"/>
  <c r="J9"/>
  <c r="K9" s="1"/>
  <c r="L9" s="1"/>
  <c r="J10"/>
  <c r="K10" s="1"/>
  <c r="L10" s="1"/>
  <c r="J11"/>
  <c r="K11" s="1"/>
  <c r="L11" s="1"/>
  <c r="J12"/>
  <c r="K12" s="1"/>
  <c r="L12" s="1"/>
  <c r="J15"/>
  <c r="K15" s="1"/>
  <c r="L15" s="1"/>
  <c r="J7"/>
  <c r="K7" s="1"/>
  <c r="G8"/>
  <c r="H8" s="1"/>
  <c r="I8" s="1"/>
  <c r="G9"/>
  <c r="H9" s="1"/>
  <c r="I9" s="1"/>
  <c r="G10"/>
  <c r="H10" s="1"/>
  <c r="I10" s="1"/>
  <c r="G11"/>
  <c r="H11" s="1"/>
  <c r="I11" s="1"/>
  <c r="G12"/>
  <c r="H12" s="1"/>
  <c r="I12" s="1"/>
  <c r="G15"/>
  <c r="H15" s="1"/>
  <c r="I15" s="1"/>
  <c r="G7"/>
  <c r="H7" s="1"/>
  <c r="K16" l="1"/>
  <c r="L7"/>
  <c r="L16" s="1"/>
  <c r="I7"/>
  <c r="I16" s="1"/>
  <c r="H16"/>
  <c r="Q16"/>
  <c r="R7"/>
  <c r="N16"/>
  <c r="O7"/>
  <c r="O16" s="1"/>
  <c r="F7"/>
  <c r="F16" s="1"/>
  <c r="X16"/>
  <c r="W16"/>
  <c r="U16"/>
  <c r="T16"/>
  <c r="R16"/>
</calcChain>
</file>

<file path=xl/sharedStrings.xml><?xml version="1.0" encoding="utf-8"?>
<sst xmlns="http://schemas.openxmlformats.org/spreadsheetml/2006/main" count="59" uniqueCount="42">
  <si>
    <t>Cod serviciu social conform HG 867/2015</t>
  </si>
  <si>
    <t>Categorie de serviciu social</t>
  </si>
  <si>
    <t>Numar beneficiari estimati</t>
  </si>
  <si>
    <t>Suma acordata/ beneficiar/</t>
  </si>
  <si>
    <t>Subventie lunara acordata/</t>
  </si>
  <si>
    <t>Subventie an/lei</t>
  </si>
  <si>
    <t>8790 CR-D-VII</t>
  </si>
  <si>
    <t>Centru rezidential pentru persoane adulte cu dizabilitati-Locuinte protejate</t>
  </si>
  <si>
    <t>8790 CRT-I</t>
  </si>
  <si>
    <t xml:space="preserve">Centre rezidentiale pentru tineri in dificultate </t>
  </si>
  <si>
    <t>8790 CR-VD-I</t>
  </si>
  <si>
    <t>Centre de primire in regim de urgenta</t>
  </si>
  <si>
    <t>8790CR-PFA-I</t>
  </si>
  <si>
    <t>Centre rezidentiale de asistenta si reintegrare sociala pentru persoane fara adapost</t>
  </si>
  <si>
    <t>8790CR-PFA-II</t>
  </si>
  <si>
    <t>Adaposturi  de noapte</t>
  </si>
  <si>
    <t>8810 ID-I</t>
  </si>
  <si>
    <t>Unitati de ingrijire la domiciliu pentru persoane varsnice grad de independenta II A,II B,II C si III A</t>
  </si>
  <si>
    <t>8899 CZ-D-I</t>
  </si>
  <si>
    <t>Centre de zi pentru persoane adulte cu dizabilitati</t>
  </si>
  <si>
    <t>8891CZ-C-II</t>
  </si>
  <si>
    <t>Centre de zi pentru copii aflati in situatie de risc de separare de parinti</t>
  </si>
  <si>
    <t>8899 CPDH-I</t>
  </si>
  <si>
    <t>Cantine sociale</t>
  </si>
  <si>
    <t>Total Buget Estimat 2019</t>
  </si>
  <si>
    <t>Suma acordata/ beneficiar</t>
  </si>
  <si>
    <t>Anexa nr.1</t>
  </si>
  <si>
    <t>la Referatul  nr.14533/12.11.2018</t>
  </si>
  <si>
    <t xml:space="preserve"> Varianta 100% din subventia anului 2018</t>
  </si>
  <si>
    <t>Varianta 90% din subventia anului 2018</t>
  </si>
  <si>
    <t>Varianta 80% din subventia anului 2018</t>
  </si>
  <si>
    <t>Varianta 70% din subventia anului 2018</t>
  </si>
  <si>
    <t>Varianta 60% din subventia anului 2018</t>
  </si>
  <si>
    <t>Varianta 50% din subventia anului 2018</t>
  </si>
  <si>
    <t>Varianta 75% din subventia anului 2018</t>
  </si>
  <si>
    <t>DIRECTOR GENERAL ADJUNCT</t>
  </si>
  <si>
    <t>Jr.Rodica Surducan</t>
  </si>
  <si>
    <t>ȘEF SERVICIU CONTABILITATE BUGET FINANȚE                                                                                  Ec. Elena Bădău</t>
  </si>
  <si>
    <t>ȘEF SERVICIU STRATEGII PROGRAME                                                                                                                                       Codruța Darida</t>
  </si>
  <si>
    <t xml:space="preserve">Întocmit, </t>
  </si>
  <si>
    <t>Aurica Mitre</t>
  </si>
  <si>
    <t xml:space="preserve">Valentina Litra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</si>
</sst>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5" fillId="0" borderId="0" xfId="0" applyFont="1" applyBorder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4" fillId="0" borderId="0" xfId="0" applyNumberFormat="1" applyFont="1" applyBorder="1" applyAlignment="1"/>
    <xf numFmtId="0" fontId="5" fillId="0" borderId="0" xfId="0" applyFont="1" applyBorder="1" applyAlignment="1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49" fontId="1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26"/>
  <sheetViews>
    <sheetView tabSelected="1" topLeftCell="A7" workbookViewId="0">
      <selection activeCell="H32" sqref="H32"/>
    </sheetView>
  </sheetViews>
  <sheetFormatPr defaultRowHeight="12.75"/>
  <cols>
    <col min="1" max="1" width="7.42578125" style="3" customWidth="1"/>
    <col min="2" max="2" width="22.85546875" style="2" customWidth="1"/>
    <col min="3" max="3" width="7.140625" style="3" customWidth="1"/>
    <col min="4" max="4" width="7.85546875" style="2" customWidth="1"/>
    <col min="5" max="6" width="9.140625" style="2"/>
    <col min="7" max="7" width="6.7109375" style="2" customWidth="1"/>
    <col min="8" max="9" width="9.140625" style="2" customWidth="1"/>
    <col min="10" max="10" width="7" style="2" customWidth="1"/>
    <col min="11" max="11" width="9.140625" style="2" customWidth="1"/>
    <col min="12" max="15" width="9.140625" style="2"/>
    <col min="16" max="16" width="7" style="2" customWidth="1"/>
    <col min="17" max="18" width="9.140625" style="2"/>
    <col min="19" max="19" width="7.140625" style="2" customWidth="1"/>
    <col min="20" max="21" width="9.140625" style="2"/>
    <col min="22" max="22" width="7.7109375" style="2" customWidth="1"/>
    <col min="23" max="16384" width="9.140625" style="2"/>
  </cols>
  <sheetData>
    <row r="2" spans="1:24">
      <c r="U2" s="3"/>
      <c r="V2" s="11" t="s">
        <v>26</v>
      </c>
      <c r="W2" s="11"/>
      <c r="X2" s="11"/>
    </row>
    <row r="3" spans="1:24">
      <c r="U3" s="12" t="s">
        <v>27</v>
      </c>
      <c r="V3" s="12"/>
      <c r="W3" s="12"/>
      <c r="X3" s="12"/>
    </row>
    <row r="5" spans="1:24" ht="93.75" customHeight="1">
      <c r="A5" s="10" t="s">
        <v>0</v>
      </c>
      <c r="B5" s="10" t="s">
        <v>1</v>
      </c>
      <c r="C5" s="10" t="s">
        <v>2</v>
      </c>
      <c r="D5" s="4" t="s">
        <v>25</v>
      </c>
      <c r="E5" s="4" t="s">
        <v>4</v>
      </c>
      <c r="F5" s="5" t="s">
        <v>5</v>
      </c>
      <c r="G5" s="4" t="s">
        <v>3</v>
      </c>
      <c r="H5" s="4" t="s">
        <v>4</v>
      </c>
      <c r="I5" s="4" t="s">
        <v>5</v>
      </c>
      <c r="J5" s="4" t="s">
        <v>3</v>
      </c>
      <c r="K5" s="4" t="s">
        <v>4</v>
      </c>
      <c r="L5" s="4" t="s">
        <v>5</v>
      </c>
      <c r="M5" s="4" t="s">
        <v>3</v>
      </c>
      <c r="N5" s="4" t="s">
        <v>4</v>
      </c>
      <c r="O5" s="4" t="s">
        <v>5</v>
      </c>
      <c r="P5" s="4" t="s">
        <v>3</v>
      </c>
      <c r="Q5" s="4" t="s">
        <v>4</v>
      </c>
      <c r="R5" s="4" t="s">
        <v>5</v>
      </c>
      <c r="S5" s="4" t="s">
        <v>3</v>
      </c>
      <c r="T5" s="4" t="s">
        <v>4</v>
      </c>
      <c r="U5" s="4" t="s">
        <v>5</v>
      </c>
      <c r="V5" s="4" t="s">
        <v>3</v>
      </c>
      <c r="W5" s="4" t="s">
        <v>4</v>
      </c>
      <c r="X5" s="4" t="s">
        <v>5</v>
      </c>
    </row>
    <row r="6" spans="1:24" ht="39.75" customHeight="1">
      <c r="A6" s="10"/>
      <c r="B6" s="10"/>
      <c r="C6" s="10"/>
      <c r="D6" s="8" t="s">
        <v>28</v>
      </c>
      <c r="E6" s="9"/>
      <c r="F6" s="9"/>
      <c r="G6" s="8" t="s">
        <v>29</v>
      </c>
      <c r="H6" s="9"/>
      <c r="I6" s="9"/>
      <c r="J6" s="8" t="s">
        <v>30</v>
      </c>
      <c r="K6" s="9"/>
      <c r="L6" s="9"/>
      <c r="M6" s="8" t="s">
        <v>34</v>
      </c>
      <c r="N6" s="9"/>
      <c r="O6" s="9"/>
      <c r="P6" s="8" t="s">
        <v>31</v>
      </c>
      <c r="Q6" s="9"/>
      <c r="R6" s="9"/>
      <c r="S6" s="8" t="s">
        <v>32</v>
      </c>
      <c r="T6" s="9"/>
      <c r="U6" s="9"/>
      <c r="V6" s="8" t="s">
        <v>33</v>
      </c>
      <c r="W6" s="9"/>
      <c r="X6" s="9"/>
    </row>
    <row r="7" spans="1:24" ht="54" customHeight="1">
      <c r="A7" s="7" t="s">
        <v>6</v>
      </c>
      <c r="B7" s="6" t="s">
        <v>7</v>
      </c>
      <c r="C7" s="4">
        <v>27</v>
      </c>
      <c r="D7" s="1">
        <v>1800</v>
      </c>
      <c r="E7" s="1">
        <f>C7*D7</f>
        <v>48600</v>
      </c>
      <c r="F7" s="1">
        <f>E7*12</f>
        <v>583200</v>
      </c>
      <c r="G7" s="1">
        <f>D7*90/100</f>
        <v>1620</v>
      </c>
      <c r="H7" s="1">
        <f>G7*C7</f>
        <v>43740</v>
      </c>
      <c r="I7" s="1">
        <f>H7*12</f>
        <v>524880</v>
      </c>
      <c r="J7" s="1">
        <f>D7*80/100</f>
        <v>1440</v>
      </c>
      <c r="K7" s="1">
        <f>J7*C7</f>
        <v>38880</v>
      </c>
      <c r="L7" s="1">
        <f>K7*12</f>
        <v>466560</v>
      </c>
      <c r="M7" s="1">
        <f>D7*75/100</f>
        <v>1350</v>
      </c>
      <c r="N7" s="1">
        <f>M7*C7</f>
        <v>36450</v>
      </c>
      <c r="O7" s="1">
        <f>N7*12</f>
        <v>437400</v>
      </c>
      <c r="P7" s="1">
        <f>D7*70/100</f>
        <v>1260</v>
      </c>
      <c r="Q7" s="1">
        <f>P7*C7</f>
        <v>34020</v>
      </c>
      <c r="R7" s="1">
        <f>Q7*12</f>
        <v>408240</v>
      </c>
      <c r="S7" s="1">
        <f>D7*60/100</f>
        <v>1080</v>
      </c>
      <c r="T7" s="1">
        <f>S7*C7</f>
        <v>29160</v>
      </c>
      <c r="U7" s="1">
        <f>T7*12</f>
        <v>349920</v>
      </c>
      <c r="V7" s="1">
        <f>D7*50/100</f>
        <v>900</v>
      </c>
      <c r="W7" s="1">
        <f>V7*C7</f>
        <v>24300</v>
      </c>
      <c r="X7" s="1">
        <f>W7*12</f>
        <v>291600</v>
      </c>
    </row>
    <row r="8" spans="1:24" ht="40.5" customHeight="1">
      <c r="A8" s="7" t="s">
        <v>8</v>
      </c>
      <c r="B8" s="6" t="s">
        <v>9</v>
      </c>
      <c r="C8" s="4">
        <v>18</v>
      </c>
      <c r="D8" s="1">
        <v>750</v>
      </c>
      <c r="E8" s="1">
        <f t="shared" ref="E8:E15" si="0">C8*D8</f>
        <v>13500</v>
      </c>
      <c r="F8" s="1">
        <f t="shared" ref="F8:F15" si="1">E8*12</f>
        <v>162000</v>
      </c>
      <c r="G8" s="1">
        <f t="shared" ref="G8:G15" si="2">D8*90/100</f>
        <v>675</v>
      </c>
      <c r="H8" s="1">
        <f t="shared" ref="H8:H15" si="3">G8*C8</f>
        <v>12150</v>
      </c>
      <c r="I8" s="1">
        <f t="shared" ref="I8:I15" si="4">H8*12</f>
        <v>145800</v>
      </c>
      <c r="J8" s="1">
        <f t="shared" ref="J8:J15" si="5">D8*80/100</f>
        <v>600</v>
      </c>
      <c r="K8" s="1">
        <f t="shared" ref="K8:K15" si="6">J8*C8</f>
        <v>10800</v>
      </c>
      <c r="L8" s="1">
        <f t="shared" ref="L8:L15" si="7">K8*12</f>
        <v>129600</v>
      </c>
      <c r="M8" s="1">
        <v>563</v>
      </c>
      <c r="N8" s="1">
        <f t="shared" ref="N8:N15" si="8">M8*C8</f>
        <v>10134</v>
      </c>
      <c r="O8" s="1">
        <f t="shared" ref="O8:O15" si="9">N8*12</f>
        <v>121608</v>
      </c>
      <c r="P8" s="1">
        <f t="shared" ref="P8:P15" si="10">D8*70/100</f>
        <v>525</v>
      </c>
      <c r="Q8" s="1">
        <f t="shared" ref="Q8:Q15" si="11">P8*C8</f>
        <v>9450</v>
      </c>
      <c r="R8" s="1">
        <f t="shared" ref="R8:R15" si="12">Q8*12</f>
        <v>113400</v>
      </c>
      <c r="S8" s="1">
        <f t="shared" ref="S8:S15" si="13">D8*60/100</f>
        <v>450</v>
      </c>
      <c r="T8" s="1">
        <f t="shared" ref="T8:T15" si="14">S8*C8</f>
        <v>8100</v>
      </c>
      <c r="U8" s="1">
        <f t="shared" ref="U8:U15" si="15">T8*12</f>
        <v>97200</v>
      </c>
      <c r="V8" s="1">
        <f t="shared" ref="V8:V15" si="16">D8*50/100</f>
        <v>375</v>
      </c>
      <c r="W8" s="1">
        <f t="shared" ref="W8:W15" si="17">V8*C8</f>
        <v>6750</v>
      </c>
      <c r="X8" s="1">
        <f t="shared" ref="X8:X15" si="18">W8*12</f>
        <v>81000</v>
      </c>
    </row>
    <row r="9" spans="1:24" ht="43.5" customHeight="1">
      <c r="A9" s="7" t="s">
        <v>10</v>
      </c>
      <c r="B9" s="6" t="s">
        <v>11</v>
      </c>
      <c r="C9" s="4">
        <v>10</v>
      </c>
      <c r="D9" s="1">
        <v>1380</v>
      </c>
      <c r="E9" s="1">
        <f t="shared" si="0"/>
        <v>13800</v>
      </c>
      <c r="F9" s="1">
        <f t="shared" si="1"/>
        <v>165600</v>
      </c>
      <c r="G9" s="1">
        <f t="shared" si="2"/>
        <v>1242</v>
      </c>
      <c r="H9" s="1">
        <f t="shared" si="3"/>
        <v>12420</v>
      </c>
      <c r="I9" s="1">
        <f t="shared" si="4"/>
        <v>149040</v>
      </c>
      <c r="J9" s="1">
        <f t="shared" si="5"/>
        <v>1104</v>
      </c>
      <c r="K9" s="1">
        <f t="shared" si="6"/>
        <v>11040</v>
      </c>
      <c r="L9" s="1">
        <f t="shared" si="7"/>
        <v>132480</v>
      </c>
      <c r="M9" s="1">
        <f t="shared" ref="M9:M14" si="19">D9*75/100</f>
        <v>1035</v>
      </c>
      <c r="N9" s="1">
        <f t="shared" si="8"/>
        <v>10350</v>
      </c>
      <c r="O9" s="1">
        <f t="shared" si="9"/>
        <v>124200</v>
      </c>
      <c r="P9" s="1">
        <f t="shared" si="10"/>
        <v>966</v>
      </c>
      <c r="Q9" s="1">
        <f t="shared" si="11"/>
        <v>9660</v>
      </c>
      <c r="R9" s="1">
        <f t="shared" si="12"/>
        <v>115920</v>
      </c>
      <c r="S9" s="1">
        <f t="shared" si="13"/>
        <v>828</v>
      </c>
      <c r="T9" s="1">
        <f t="shared" si="14"/>
        <v>8280</v>
      </c>
      <c r="U9" s="1">
        <f t="shared" si="15"/>
        <v>99360</v>
      </c>
      <c r="V9" s="1">
        <f t="shared" si="16"/>
        <v>690</v>
      </c>
      <c r="W9" s="1">
        <f t="shared" si="17"/>
        <v>6900</v>
      </c>
      <c r="X9" s="1">
        <f t="shared" si="18"/>
        <v>82800</v>
      </c>
    </row>
    <row r="10" spans="1:24" ht="51.75" customHeight="1">
      <c r="A10" s="7" t="s">
        <v>12</v>
      </c>
      <c r="B10" s="6" t="s">
        <v>13</v>
      </c>
      <c r="C10" s="4">
        <v>45</v>
      </c>
      <c r="D10" s="1">
        <v>750</v>
      </c>
      <c r="E10" s="1">
        <f t="shared" si="0"/>
        <v>33750</v>
      </c>
      <c r="F10" s="1">
        <f t="shared" si="1"/>
        <v>405000</v>
      </c>
      <c r="G10" s="1">
        <f t="shared" si="2"/>
        <v>675</v>
      </c>
      <c r="H10" s="1">
        <f t="shared" si="3"/>
        <v>30375</v>
      </c>
      <c r="I10" s="1">
        <f t="shared" si="4"/>
        <v>364500</v>
      </c>
      <c r="J10" s="1">
        <f t="shared" si="5"/>
        <v>600</v>
      </c>
      <c r="K10" s="1">
        <f t="shared" si="6"/>
        <v>27000</v>
      </c>
      <c r="L10" s="1">
        <f t="shared" si="7"/>
        <v>324000</v>
      </c>
      <c r="M10" s="1">
        <v>563</v>
      </c>
      <c r="N10" s="1">
        <f t="shared" si="8"/>
        <v>25335</v>
      </c>
      <c r="O10" s="1">
        <f t="shared" si="9"/>
        <v>304020</v>
      </c>
      <c r="P10" s="1">
        <f t="shared" si="10"/>
        <v>525</v>
      </c>
      <c r="Q10" s="1">
        <f t="shared" si="11"/>
        <v>23625</v>
      </c>
      <c r="R10" s="1">
        <f t="shared" si="12"/>
        <v>283500</v>
      </c>
      <c r="S10" s="1">
        <f t="shared" si="13"/>
        <v>450</v>
      </c>
      <c r="T10" s="1">
        <f t="shared" si="14"/>
        <v>20250</v>
      </c>
      <c r="U10" s="1">
        <f t="shared" si="15"/>
        <v>243000</v>
      </c>
      <c r="V10" s="1">
        <f t="shared" si="16"/>
        <v>375</v>
      </c>
      <c r="W10" s="1">
        <f t="shared" si="17"/>
        <v>16875</v>
      </c>
      <c r="X10" s="1">
        <f t="shared" si="18"/>
        <v>202500</v>
      </c>
    </row>
    <row r="11" spans="1:24" ht="38.25">
      <c r="A11" s="7" t="s">
        <v>14</v>
      </c>
      <c r="B11" s="6" t="s">
        <v>15</v>
      </c>
      <c r="C11" s="4">
        <v>70</v>
      </c>
      <c r="D11" s="1">
        <v>600</v>
      </c>
      <c r="E11" s="1">
        <f t="shared" si="0"/>
        <v>42000</v>
      </c>
      <c r="F11" s="1">
        <f t="shared" si="1"/>
        <v>504000</v>
      </c>
      <c r="G11" s="1">
        <f t="shared" si="2"/>
        <v>540</v>
      </c>
      <c r="H11" s="1">
        <f t="shared" si="3"/>
        <v>37800</v>
      </c>
      <c r="I11" s="1">
        <f t="shared" si="4"/>
        <v>453600</v>
      </c>
      <c r="J11" s="1">
        <f t="shared" si="5"/>
        <v>480</v>
      </c>
      <c r="K11" s="1">
        <f t="shared" si="6"/>
        <v>33600</v>
      </c>
      <c r="L11" s="1">
        <f t="shared" si="7"/>
        <v>403200</v>
      </c>
      <c r="M11" s="1">
        <f t="shared" si="19"/>
        <v>450</v>
      </c>
      <c r="N11" s="1">
        <f t="shared" si="8"/>
        <v>31500</v>
      </c>
      <c r="O11" s="1">
        <f t="shared" si="9"/>
        <v>378000</v>
      </c>
      <c r="P11" s="1">
        <f t="shared" si="10"/>
        <v>420</v>
      </c>
      <c r="Q11" s="1">
        <f t="shared" si="11"/>
        <v>29400</v>
      </c>
      <c r="R11" s="1">
        <f t="shared" si="12"/>
        <v>352800</v>
      </c>
      <c r="S11" s="1">
        <f t="shared" si="13"/>
        <v>360</v>
      </c>
      <c r="T11" s="1">
        <f t="shared" si="14"/>
        <v>25200</v>
      </c>
      <c r="U11" s="1">
        <f t="shared" si="15"/>
        <v>302400</v>
      </c>
      <c r="V11" s="1">
        <f t="shared" si="16"/>
        <v>300</v>
      </c>
      <c r="W11" s="1">
        <f t="shared" si="17"/>
        <v>21000</v>
      </c>
      <c r="X11" s="1">
        <f t="shared" si="18"/>
        <v>252000</v>
      </c>
    </row>
    <row r="12" spans="1:24" ht="65.25" customHeight="1">
      <c r="A12" s="7" t="s">
        <v>16</v>
      </c>
      <c r="B12" s="6" t="s">
        <v>17</v>
      </c>
      <c r="C12" s="4">
        <v>70</v>
      </c>
      <c r="D12" s="1">
        <v>650</v>
      </c>
      <c r="E12" s="1">
        <f t="shared" si="0"/>
        <v>45500</v>
      </c>
      <c r="F12" s="1">
        <f t="shared" si="1"/>
        <v>546000</v>
      </c>
      <c r="G12" s="1">
        <f t="shared" si="2"/>
        <v>585</v>
      </c>
      <c r="H12" s="1">
        <f t="shared" si="3"/>
        <v>40950</v>
      </c>
      <c r="I12" s="1">
        <f t="shared" si="4"/>
        <v>491400</v>
      </c>
      <c r="J12" s="1">
        <f t="shared" si="5"/>
        <v>520</v>
      </c>
      <c r="K12" s="1">
        <f t="shared" si="6"/>
        <v>36400</v>
      </c>
      <c r="L12" s="1">
        <f t="shared" si="7"/>
        <v>436800</v>
      </c>
      <c r="M12" s="1">
        <v>488</v>
      </c>
      <c r="N12" s="1">
        <f t="shared" si="8"/>
        <v>34160</v>
      </c>
      <c r="O12" s="1">
        <f t="shared" si="9"/>
        <v>409920</v>
      </c>
      <c r="P12" s="1">
        <f t="shared" si="10"/>
        <v>455</v>
      </c>
      <c r="Q12" s="1">
        <f t="shared" si="11"/>
        <v>31850</v>
      </c>
      <c r="R12" s="1">
        <f t="shared" si="12"/>
        <v>382200</v>
      </c>
      <c r="S12" s="1">
        <f t="shared" si="13"/>
        <v>390</v>
      </c>
      <c r="T12" s="1">
        <f t="shared" si="14"/>
        <v>27300</v>
      </c>
      <c r="U12" s="1">
        <f t="shared" si="15"/>
        <v>327600</v>
      </c>
      <c r="V12" s="1">
        <f t="shared" si="16"/>
        <v>325</v>
      </c>
      <c r="W12" s="1">
        <f t="shared" si="17"/>
        <v>22750</v>
      </c>
      <c r="X12" s="1">
        <f t="shared" si="18"/>
        <v>273000</v>
      </c>
    </row>
    <row r="13" spans="1:24" ht="41.25" customHeight="1">
      <c r="A13" s="7" t="s">
        <v>18</v>
      </c>
      <c r="B13" s="6" t="s">
        <v>19</v>
      </c>
      <c r="C13" s="4">
        <v>196</v>
      </c>
      <c r="D13" s="1">
        <v>1616</v>
      </c>
      <c r="E13" s="1">
        <f t="shared" si="0"/>
        <v>316736</v>
      </c>
      <c r="F13" s="1">
        <f t="shared" si="1"/>
        <v>3800832</v>
      </c>
      <c r="G13" s="1">
        <v>1454</v>
      </c>
      <c r="H13" s="1">
        <f t="shared" si="3"/>
        <v>284984</v>
      </c>
      <c r="I13" s="1">
        <f t="shared" si="4"/>
        <v>3419808</v>
      </c>
      <c r="J13" s="1">
        <v>1293</v>
      </c>
      <c r="K13" s="1">
        <f t="shared" si="6"/>
        <v>253428</v>
      </c>
      <c r="L13" s="1">
        <f t="shared" si="7"/>
        <v>3041136</v>
      </c>
      <c r="M13" s="1">
        <f t="shared" si="19"/>
        <v>1212</v>
      </c>
      <c r="N13" s="1">
        <f t="shared" si="8"/>
        <v>237552</v>
      </c>
      <c r="O13" s="1">
        <f t="shared" si="9"/>
        <v>2850624</v>
      </c>
      <c r="P13" s="1">
        <v>1131</v>
      </c>
      <c r="Q13" s="1">
        <f t="shared" si="11"/>
        <v>221676</v>
      </c>
      <c r="R13" s="1">
        <f t="shared" si="12"/>
        <v>2660112</v>
      </c>
      <c r="S13" s="1">
        <v>970</v>
      </c>
      <c r="T13" s="1">
        <f t="shared" si="14"/>
        <v>190120</v>
      </c>
      <c r="U13" s="1">
        <f t="shared" si="15"/>
        <v>2281440</v>
      </c>
      <c r="V13" s="1">
        <f t="shared" si="16"/>
        <v>808</v>
      </c>
      <c r="W13" s="1">
        <f t="shared" si="17"/>
        <v>158368</v>
      </c>
      <c r="X13" s="1">
        <f t="shared" si="18"/>
        <v>1900416</v>
      </c>
    </row>
    <row r="14" spans="1:24" ht="54" customHeight="1">
      <c r="A14" s="7" t="s">
        <v>20</v>
      </c>
      <c r="B14" s="6" t="s">
        <v>21</v>
      </c>
      <c r="C14" s="4">
        <v>76</v>
      </c>
      <c r="D14" s="1">
        <v>688</v>
      </c>
      <c r="E14" s="1">
        <f t="shared" si="0"/>
        <v>52288</v>
      </c>
      <c r="F14" s="1">
        <f t="shared" si="1"/>
        <v>627456</v>
      </c>
      <c r="G14" s="1">
        <v>619</v>
      </c>
      <c r="H14" s="1">
        <f t="shared" si="3"/>
        <v>47044</v>
      </c>
      <c r="I14" s="1">
        <f t="shared" si="4"/>
        <v>564528</v>
      </c>
      <c r="J14" s="1">
        <v>550</v>
      </c>
      <c r="K14" s="1">
        <f t="shared" si="6"/>
        <v>41800</v>
      </c>
      <c r="L14" s="1">
        <f t="shared" si="7"/>
        <v>501600</v>
      </c>
      <c r="M14" s="1">
        <f t="shared" si="19"/>
        <v>516</v>
      </c>
      <c r="N14" s="1">
        <f t="shared" si="8"/>
        <v>39216</v>
      </c>
      <c r="O14" s="1">
        <f t="shared" si="9"/>
        <v>470592</v>
      </c>
      <c r="P14" s="1">
        <v>482</v>
      </c>
      <c r="Q14" s="1">
        <f t="shared" si="11"/>
        <v>36632</v>
      </c>
      <c r="R14" s="1">
        <f t="shared" si="12"/>
        <v>439584</v>
      </c>
      <c r="S14" s="1">
        <v>413</v>
      </c>
      <c r="T14" s="1">
        <f t="shared" si="14"/>
        <v>31388</v>
      </c>
      <c r="U14" s="1">
        <f t="shared" si="15"/>
        <v>376656</v>
      </c>
      <c r="V14" s="1">
        <f t="shared" si="16"/>
        <v>344</v>
      </c>
      <c r="W14" s="1">
        <f t="shared" si="17"/>
        <v>26144</v>
      </c>
      <c r="X14" s="1">
        <f t="shared" si="18"/>
        <v>313728</v>
      </c>
    </row>
    <row r="15" spans="1:24" ht="25.5">
      <c r="A15" s="7" t="s">
        <v>22</v>
      </c>
      <c r="B15" s="6" t="s">
        <v>23</v>
      </c>
      <c r="C15" s="4">
        <v>260</v>
      </c>
      <c r="D15" s="1">
        <v>530</v>
      </c>
      <c r="E15" s="1">
        <f t="shared" si="0"/>
        <v>137800</v>
      </c>
      <c r="F15" s="1">
        <f t="shared" si="1"/>
        <v>1653600</v>
      </c>
      <c r="G15" s="1">
        <f t="shared" si="2"/>
        <v>477</v>
      </c>
      <c r="H15" s="1">
        <f t="shared" si="3"/>
        <v>124020</v>
      </c>
      <c r="I15" s="1">
        <f t="shared" si="4"/>
        <v>1488240</v>
      </c>
      <c r="J15" s="1">
        <f t="shared" si="5"/>
        <v>424</v>
      </c>
      <c r="K15" s="1">
        <f t="shared" si="6"/>
        <v>110240</v>
      </c>
      <c r="L15" s="1">
        <f t="shared" si="7"/>
        <v>1322880</v>
      </c>
      <c r="M15" s="1">
        <v>398</v>
      </c>
      <c r="N15" s="1">
        <f t="shared" si="8"/>
        <v>103480</v>
      </c>
      <c r="O15" s="1">
        <f t="shared" si="9"/>
        <v>1241760</v>
      </c>
      <c r="P15" s="1">
        <f t="shared" si="10"/>
        <v>371</v>
      </c>
      <c r="Q15" s="1">
        <f t="shared" si="11"/>
        <v>96460</v>
      </c>
      <c r="R15" s="1">
        <f t="shared" si="12"/>
        <v>1157520</v>
      </c>
      <c r="S15" s="1">
        <f t="shared" si="13"/>
        <v>318</v>
      </c>
      <c r="T15" s="1">
        <f t="shared" si="14"/>
        <v>82680</v>
      </c>
      <c r="U15" s="1">
        <f t="shared" si="15"/>
        <v>992160</v>
      </c>
      <c r="V15" s="1">
        <f t="shared" si="16"/>
        <v>265</v>
      </c>
      <c r="W15" s="1">
        <f t="shared" si="17"/>
        <v>68900</v>
      </c>
      <c r="X15" s="1">
        <f t="shared" si="18"/>
        <v>826800</v>
      </c>
    </row>
    <row r="16" spans="1:24" s="3" customFormat="1">
      <c r="A16" s="7"/>
      <c r="B16" s="4" t="s">
        <v>24</v>
      </c>
      <c r="C16" s="4"/>
      <c r="D16" s="4"/>
      <c r="E16" s="4">
        <f>SUM(E7:E15)</f>
        <v>703974</v>
      </c>
      <c r="F16" s="4">
        <f>SUM(F7:F15)</f>
        <v>8447688</v>
      </c>
      <c r="G16" s="4"/>
      <c r="H16" s="4">
        <f t="shared" ref="H16:I16" si="20">SUM(H7:H15)</f>
        <v>633483</v>
      </c>
      <c r="I16" s="4">
        <f t="shared" si="20"/>
        <v>7601796</v>
      </c>
      <c r="J16" s="4"/>
      <c r="K16" s="4">
        <f t="shared" ref="K16" si="21">SUM(K7:K15)</f>
        <v>563188</v>
      </c>
      <c r="L16" s="4">
        <f t="shared" ref="L16" si="22">SUM(L7:L15)</f>
        <v>6758256</v>
      </c>
      <c r="M16" s="4"/>
      <c r="N16" s="4">
        <f>SUM(N7:N15)</f>
        <v>528177</v>
      </c>
      <c r="O16" s="4">
        <f>SUM(O7:O15)</f>
        <v>6338124</v>
      </c>
      <c r="P16" s="4"/>
      <c r="Q16" s="4">
        <f t="shared" ref="Q16" si="23">SUM(Q7:Q15)</f>
        <v>492773</v>
      </c>
      <c r="R16" s="4">
        <f t="shared" ref="R16" si="24">SUM(R7:R15)</f>
        <v>5913276</v>
      </c>
      <c r="S16" s="4"/>
      <c r="T16" s="4">
        <f t="shared" ref="T16" si="25">SUM(T7:T15)</f>
        <v>422478</v>
      </c>
      <c r="U16" s="4">
        <f t="shared" ref="U16" si="26">SUM(U7:U15)</f>
        <v>5069736</v>
      </c>
      <c r="V16" s="4"/>
      <c r="W16" s="4">
        <f t="shared" ref="W16" si="27">SUM(W7:W15)</f>
        <v>351987</v>
      </c>
      <c r="X16" s="4">
        <f t="shared" ref="X16" si="28">SUM(X7:X15)</f>
        <v>4223844</v>
      </c>
    </row>
    <row r="17" spans="1:24" s="3" customFormat="1">
      <c r="A17" s="17"/>
      <c r="B17" s="18"/>
      <c r="C17" s="18"/>
      <c r="D17" s="19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>
      <c r="G18" s="16"/>
    </row>
    <row r="19" spans="1:24" ht="12.75" customHeight="1">
      <c r="D19" s="16"/>
      <c r="E19" s="16"/>
      <c r="F19" s="16"/>
      <c r="G19" s="16"/>
      <c r="J19" s="14" t="s">
        <v>37</v>
      </c>
      <c r="K19" s="14"/>
      <c r="L19" s="14"/>
      <c r="M19" s="14"/>
      <c r="P19" s="13" t="s">
        <v>38</v>
      </c>
      <c r="Q19" s="13"/>
      <c r="R19" s="13"/>
      <c r="S19" s="13"/>
      <c r="U19" s="13" t="s">
        <v>39</v>
      </c>
      <c r="V19" s="13"/>
      <c r="W19" s="13"/>
      <c r="X19" s="13"/>
    </row>
    <row r="20" spans="1:24">
      <c r="D20" s="16"/>
      <c r="E20" s="16"/>
      <c r="F20" s="16"/>
      <c r="G20" s="16"/>
      <c r="J20" s="14"/>
      <c r="K20" s="14"/>
      <c r="L20" s="14"/>
      <c r="M20" s="14"/>
      <c r="P20" s="13"/>
      <c r="Q20" s="13"/>
      <c r="R20" s="13"/>
      <c r="S20" s="13"/>
      <c r="U20" s="13"/>
      <c r="V20" s="13"/>
      <c r="W20" s="13"/>
      <c r="X20" s="13"/>
    </row>
    <row r="21" spans="1:24">
      <c r="D21" s="16"/>
      <c r="E21" s="16"/>
      <c r="F21" s="16"/>
      <c r="G21" s="16"/>
      <c r="J21" s="14"/>
      <c r="K21" s="14"/>
      <c r="L21" s="14"/>
      <c r="M21" s="14"/>
      <c r="P21" s="13"/>
      <c r="Q21" s="13"/>
      <c r="R21" s="13"/>
      <c r="S21" s="13"/>
      <c r="U21" s="13"/>
      <c r="V21" s="13"/>
      <c r="W21" s="13"/>
      <c r="X21" s="13"/>
    </row>
    <row r="22" spans="1:24">
      <c r="D22" s="13" t="s">
        <v>35</v>
      </c>
      <c r="E22" s="13"/>
      <c r="F22" s="13"/>
      <c r="G22" s="16"/>
      <c r="J22" s="14"/>
      <c r="K22" s="14"/>
      <c r="L22" s="14"/>
      <c r="M22" s="14"/>
      <c r="P22" s="13"/>
      <c r="Q22" s="13"/>
      <c r="R22" s="13"/>
      <c r="S22" s="13"/>
      <c r="U22" s="13"/>
      <c r="V22" s="13"/>
      <c r="W22" s="13"/>
      <c r="X22" s="13"/>
    </row>
    <row r="23" spans="1:24">
      <c r="D23" s="2" t="s">
        <v>36</v>
      </c>
      <c r="F23" s="16"/>
      <c r="G23" s="16"/>
      <c r="J23" s="14"/>
      <c r="K23" s="14"/>
      <c r="L23" s="14"/>
      <c r="M23" s="14"/>
      <c r="P23" s="13"/>
      <c r="Q23" s="13"/>
      <c r="R23" s="13"/>
      <c r="S23" s="13"/>
      <c r="U23" s="13"/>
      <c r="V23" s="13"/>
      <c r="W23" s="13"/>
      <c r="X23" s="13"/>
    </row>
    <row r="24" spans="1:24">
      <c r="J24" s="14"/>
      <c r="K24" s="14"/>
      <c r="L24" s="14"/>
      <c r="M24" s="14"/>
      <c r="P24" s="13"/>
      <c r="Q24" s="13"/>
      <c r="R24" s="13"/>
      <c r="S24" s="13"/>
      <c r="U24" s="13"/>
      <c r="V24" s="13"/>
      <c r="W24" s="13"/>
      <c r="X24" s="13"/>
    </row>
    <row r="25" spans="1:24">
      <c r="J25" s="15"/>
      <c r="K25" s="15"/>
      <c r="L25" s="15"/>
      <c r="M25" s="15"/>
      <c r="U25" s="2" t="s">
        <v>40</v>
      </c>
    </row>
    <row r="26" spans="1:24">
      <c r="U26" s="2" t="s">
        <v>41</v>
      </c>
    </row>
  </sheetData>
  <mergeCells count="16">
    <mergeCell ref="D22:F22"/>
    <mergeCell ref="P19:S24"/>
    <mergeCell ref="U19:X24"/>
    <mergeCell ref="J19:M25"/>
    <mergeCell ref="V6:X6"/>
    <mergeCell ref="A5:A6"/>
    <mergeCell ref="B5:B6"/>
    <mergeCell ref="C5:C6"/>
    <mergeCell ref="V2:X2"/>
    <mergeCell ref="U3:X3"/>
    <mergeCell ref="D6:F6"/>
    <mergeCell ref="G6:I6"/>
    <mergeCell ref="J6:L6"/>
    <mergeCell ref="P6:R6"/>
    <mergeCell ref="S6:U6"/>
    <mergeCell ref="M6:O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cp:lastPrinted>2018-11-13T07:19:20Z</cp:lastPrinted>
  <dcterms:created xsi:type="dcterms:W3CDTF">2018-11-12T11:26:07Z</dcterms:created>
  <dcterms:modified xsi:type="dcterms:W3CDTF">2018-11-13T08:08:54Z</dcterms:modified>
</cp:coreProperties>
</file>