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77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Sheet1!$B$3:$T$35</definedName>
  </definedNames>
  <calcPr calcId="125725"/>
</workbook>
</file>

<file path=xl/calcChain.xml><?xml version="1.0" encoding="utf-8"?>
<calcChain xmlns="http://schemas.openxmlformats.org/spreadsheetml/2006/main">
  <c r="P14" i="1"/>
  <c r="P18"/>
  <c r="P20"/>
  <c r="P26"/>
  <c r="P27"/>
  <c r="P28"/>
  <c r="P29"/>
  <c r="P30"/>
  <c r="P31"/>
  <c r="P32"/>
  <c r="P33"/>
  <c r="P34"/>
  <c r="P35"/>
  <c r="P4"/>
  <c r="M29"/>
  <c r="M28"/>
  <c r="M21"/>
  <c r="M13"/>
  <c r="M6"/>
  <c r="M31"/>
  <c r="M25"/>
  <c r="M17"/>
  <c r="M12"/>
  <c r="M30"/>
  <c r="M10"/>
  <c r="M11"/>
  <c r="M4"/>
  <c r="M5"/>
  <c r="M23"/>
  <c r="M8"/>
  <c r="M9"/>
  <c r="M15"/>
  <c r="M22"/>
  <c r="M18"/>
  <c r="M7"/>
  <c r="M14"/>
  <c r="M16"/>
  <c r="M26"/>
  <c r="M19"/>
  <c r="M24"/>
  <c r="M20"/>
  <c r="M32"/>
  <c r="M33"/>
  <c r="M34"/>
  <c r="M35"/>
  <c r="L29"/>
  <c r="L28"/>
  <c r="L21"/>
  <c r="L13"/>
  <c r="L6"/>
  <c r="L31"/>
  <c r="L25"/>
  <c r="L17"/>
  <c r="L12"/>
  <c r="L30"/>
  <c r="L10"/>
  <c r="L11"/>
  <c r="L4"/>
  <c r="L5"/>
  <c r="L23"/>
  <c r="L8"/>
  <c r="L9"/>
  <c r="L15"/>
  <c r="L22"/>
  <c r="L18"/>
  <c r="L7"/>
  <c r="L14"/>
  <c r="L16"/>
  <c r="L26"/>
  <c r="L19"/>
  <c r="L24"/>
  <c r="L20"/>
  <c r="L32"/>
  <c r="L33"/>
  <c r="L34"/>
  <c r="L35"/>
  <c r="K29"/>
  <c r="K28"/>
  <c r="K21"/>
  <c r="K13"/>
  <c r="K6"/>
  <c r="K31"/>
  <c r="K25"/>
  <c r="K17"/>
  <c r="K12"/>
  <c r="K30"/>
  <c r="K10"/>
  <c r="K11"/>
  <c r="K4"/>
  <c r="K5"/>
  <c r="K23"/>
  <c r="K8"/>
  <c r="K9"/>
  <c r="K15"/>
  <c r="K22"/>
  <c r="K18"/>
  <c r="K7"/>
  <c r="K14"/>
  <c r="K16"/>
  <c r="K26"/>
  <c r="K19"/>
  <c r="K24"/>
  <c r="K20"/>
  <c r="K32"/>
  <c r="K33"/>
  <c r="K34"/>
  <c r="K35"/>
  <c r="M27"/>
  <c r="L27"/>
  <c r="K27"/>
  <c r="J20"/>
  <c r="J32"/>
  <c r="J33"/>
  <c r="J34"/>
  <c r="J35"/>
  <c r="J29"/>
  <c r="J28"/>
  <c r="J21"/>
  <c r="J13"/>
  <c r="J6"/>
  <c r="J31"/>
  <c r="J25"/>
  <c r="J17"/>
  <c r="J12"/>
  <c r="J30"/>
  <c r="J10"/>
  <c r="J11"/>
  <c r="J4"/>
  <c r="J5"/>
  <c r="J23"/>
  <c r="J8"/>
  <c r="J9"/>
  <c r="J15"/>
  <c r="J22"/>
  <c r="J18"/>
  <c r="J7"/>
  <c r="J14"/>
  <c r="J16"/>
  <c r="J26"/>
  <c r="J19"/>
  <c r="J24"/>
  <c r="J27"/>
  <c r="N16" l="1"/>
  <c r="N22"/>
  <c r="N23"/>
  <c r="N10"/>
  <c r="N21"/>
  <c r="N34"/>
  <c r="N24"/>
  <c r="N14"/>
  <c r="N15"/>
  <c r="N5"/>
  <c r="N30"/>
  <c r="N31"/>
  <c r="N28"/>
  <c r="N19"/>
  <c r="N7"/>
  <c r="N9"/>
  <c r="N4"/>
  <c r="N12"/>
  <c r="N6"/>
  <c r="N29"/>
  <c r="N27"/>
  <c r="N25"/>
  <c r="S4"/>
  <c r="N26"/>
  <c r="N18"/>
  <c r="N8"/>
  <c r="N11"/>
  <c r="N17"/>
  <c r="N13"/>
  <c r="N35"/>
  <c r="N20"/>
  <c r="N33"/>
  <c r="N32"/>
</calcChain>
</file>

<file path=xl/sharedStrings.xml><?xml version="1.0" encoding="utf-8"?>
<sst xmlns="http://schemas.openxmlformats.org/spreadsheetml/2006/main" count="89" uniqueCount="61">
  <si>
    <t>Titlu Proiect</t>
  </si>
  <si>
    <t>Punctaj</t>
  </si>
  <si>
    <t>Suma Solicitata</t>
  </si>
  <si>
    <t>Suma Acordata</t>
  </si>
  <si>
    <t>Organizație</t>
  </si>
  <si>
    <t>West Summer University</t>
  </si>
  <si>
    <t>Observații</t>
  </si>
  <si>
    <t>Gala Proiectelor pentru Tineret</t>
  </si>
  <si>
    <t>Liga AC</t>
  </si>
  <si>
    <t>Youth Open Space</t>
  </si>
  <si>
    <t>C1</t>
  </si>
  <si>
    <t>C2</t>
  </si>
  <si>
    <t>C3</t>
  </si>
  <si>
    <t>C4</t>
  </si>
  <si>
    <t>Nr. Ev</t>
  </si>
  <si>
    <t>OSB Timisoara</t>
  </si>
  <si>
    <t>Cupa Nationala de fotbal a Basarabiei</t>
  </si>
  <si>
    <t>Tabara de primavara</t>
  </si>
  <si>
    <t>Vintage&amp;Retro Festival</t>
  </si>
  <si>
    <t>Tinerii au atitudine</t>
  </si>
  <si>
    <t>ARDOR</t>
  </si>
  <si>
    <t>Forumul regionalde dezbateri Academice</t>
  </si>
  <si>
    <t>Orasul meu - Capitala Culturala</t>
  </si>
  <si>
    <t>ISWINT</t>
  </si>
  <si>
    <t>AT4T</t>
  </si>
  <si>
    <t>VideoPoeme</t>
  </si>
  <si>
    <t>BEST</t>
  </si>
  <si>
    <t>Cultura Europeana adusa pe malurile Begai</t>
  </si>
  <si>
    <t>Tanara Timisoara Culturala</t>
  </si>
  <si>
    <t>Timisoara Music Event</t>
  </si>
  <si>
    <t>ManyFest</t>
  </si>
  <si>
    <t>Dance Your Way</t>
  </si>
  <si>
    <t>Fundatia Bartok Bela</t>
  </si>
  <si>
    <t>We like to move it</t>
  </si>
  <si>
    <t>Unisport Vest</t>
  </si>
  <si>
    <t>Cultura Timisoarei sub lupa Europei</t>
  </si>
  <si>
    <t>MediaEdu</t>
  </si>
  <si>
    <t>Competia Nationala TM OPEN 2014</t>
  </si>
  <si>
    <t>Timisoara Zidurilor deschise</t>
  </si>
  <si>
    <t>Festivalul Tanarului Timisorean</t>
  </si>
  <si>
    <t>T4T</t>
  </si>
  <si>
    <t>Organizatia Studentiilor din Universitatea de Vest Timisoara</t>
  </si>
  <si>
    <t>Liga Studentiilor din Facultatea de Mecanica Timisoara</t>
  </si>
  <si>
    <t>Asociatia Tineri Implicatii in Dezvoltare</t>
  </si>
  <si>
    <t>Organizatia pentru Educatia Noua</t>
  </si>
  <si>
    <t>Fundatia Servicii Sociale Bethany</t>
  </si>
  <si>
    <t>Organizatia Tineriilor Maghiari Timisoara</t>
  </si>
  <si>
    <t>Asociatia Tineretului Timisean</t>
  </si>
  <si>
    <t>StudentFest</t>
  </si>
  <si>
    <t>Zilele Tehnice Studentesti</t>
  </si>
  <si>
    <t>Intarirea capacitatii organizationale a ONGT-urilor din Timisoara</t>
  </si>
  <si>
    <t>Festivalul artelor studentesti Timisoara</t>
  </si>
  <si>
    <t>EBEC - Romania &amp; Replubic of Moldova</t>
  </si>
  <si>
    <t>Festivalul Cultural Zilele Basarabei</t>
  </si>
  <si>
    <t>FestDart - Festival de dans si arte pentru Tineri</t>
  </si>
  <si>
    <t>Timisoara Through Pictures</t>
  </si>
  <si>
    <t>Cultura anteprenoriala a viitorului - Timisoara in perspectiva</t>
  </si>
  <si>
    <t>Multicultural Center for Education, Development and Integration</t>
  </si>
  <si>
    <t>Depasirea numarului de proiecte depuse</t>
  </si>
  <si>
    <t>Suma solicitata neeligibila</t>
  </si>
  <si>
    <t>Punctaj insuficient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</si>
</sst>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2" xfId="0" applyFill="1" applyBorder="1"/>
    <xf numFmtId="0" fontId="0" fillId="0" borderId="0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39"/>
  <sheetViews>
    <sheetView tabSelected="1" zoomScale="60" zoomScaleNormal="60" workbookViewId="0">
      <selection activeCell="B35" sqref="B35"/>
    </sheetView>
  </sheetViews>
  <sheetFormatPr defaultColWidth="42" defaultRowHeight="15"/>
  <cols>
    <col min="1" max="1" width="5.85546875" customWidth="1"/>
    <col min="2" max="2" width="7.7109375" customWidth="1"/>
    <col min="3" max="3" width="56.28515625" bestFit="1" customWidth="1"/>
    <col min="4" max="4" width="57.28515625" customWidth="1"/>
    <col min="5" max="7" width="4.85546875" hidden="1" customWidth="1"/>
    <col min="8" max="8" width="4.42578125" hidden="1" customWidth="1"/>
    <col min="9" max="13" width="9.7109375" hidden="1" customWidth="1"/>
    <col min="14" max="14" width="10.5703125" bestFit="1" customWidth="1"/>
    <col min="15" max="16" width="17.28515625" bestFit="1" customWidth="1"/>
    <col min="17" max="17" width="38" bestFit="1" customWidth="1"/>
    <col min="18" max="18" width="8.42578125" hidden="1" customWidth="1"/>
    <col min="19" max="19" width="17.85546875" hidden="1" customWidth="1"/>
  </cols>
  <sheetData>
    <row r="3" spans="2:19">
      <c r="B3" s="7"/>
      <c r="C3" s="7" t="s">
        <v>4</v>
      </c>
      <c r="D3" s="7" t="s">
        <v>0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</v>
      </c>
      <c r="O3" s="7" t="s">
        <v>2</v>
      </c>
      <c r="P3" s="7" t="s">
        <v>3</v>
      </c>
      <c r="Q3" s="7" t="s">
        <v>6</v>
      </c>
    </row>
    <row r="4" spans="2:19">
      <c r="B4" s="7">
        <v>1</v>
      </c>
      <c r="C4" s="8" t="s">
        <v>41</v>
      </c>
      <c r="D4" s="8" t="s">
        <v>48</v>
      </c>
      <c r="E4" s="8">
        <v>126</v>
      </c>
      <c r="F4" s="8">
        <v>150</v>
      </c>
      <c r="G4" s="8">
        <v>66</v>
      </c>
      <c r="H4" s="8">
        <v>81</v>
      </c>
      <c r="I4" s="8">
        <v>5</v>
      </c>
      <c r="J4" s="8">
        <f t="shared" ref="J4:J35" si="0">E4/I4</f>
        <v>25.2</v>
      </c>
      <c r="K4" s="8">
        <f t="shared" ref="K4:K35" si="1">F4/I4</f>
        <v>30</v>
      </c>
      <c r="L4" s="8">
        <f t="shared" ref="L4:L35" si="2">G4/I4</f>
        <v>13.2</v>
      </c>
      <c r="M4" s="8">
        <f t="shared" ref="M4:M35" si="3">H4/I4</f>
        <v>16.2</v>
      </c>
      <c r="N4" s="8">
        <f t="shared" ref="N4:N35" si="4">SUM(J4:M4)</f>
        <v>84.600000000000009</v>
      </c>
      <c r="O4" s="8">
        <v>20000</v>
      </c>
      <c r="P4" s="8">
        <f>O4*R4</f>
        <v>13000</v>
      </c>
      <c r="Q4" s="5"/>
      <c r="R4">
        <v>0.65</v>
      </c>
      <c r="S4" s="2">
        <f>200000- SUM(P4:P35)</f>
        <v>4400</v>
      </c>
    </row>
    <row r="5" spans="2:19">
      <c r="B5" s="7">
        <v>2</v>
      </c>
      <c r="C5" s="8" t="s">
        <v>41</v>
      </c>
      <c r="D5" s="8" t="s">
        <v>5</v>
      </c>
      <c r="E5" s="8">
        <v>136</v>
      </c>
      <c r="F5" s="8">
        <v>129</v>
      </c>
      <c r="G5" s="8">
        <v>71</v>
      </c>
      <c r="H5" s="8">
        <v>78</v>
      </c>
      <c r="I5" s="8">
        <v>5</v>
      </c>
      <c r="J5" s="8">
        <f t="shared" si="0"/>
        <v>27.2</v>
      </c>
      <c r="K5" s="8">
        <f t="shared" si="1"/>
        <v>25.8</v>
      </c>
      <c r="L5" s="8">
        <f t="shared" si="2"/>
        <v>14.2</v>
      </c>
      <c r="M5" s="8">
        <f t="shared" si="3"/>
        <v>15.6</v>
      </c>
      <c r="N5" s="8">
        <f t="shared" si="4"/>
        <v>82.8</v>
      </c>
      <c r="O5" s="8">
        <v>20000</v>
      </c>
      <c r="P5" s="8">
        <v>9000</v>
      </c>
      <c r="Q5" s="5"/>
      <c r="R5">
        <v>0.65</v>
      </c>
    </row>
    <row r="6" spans="2:19">
      <c r="B6" s="7">
        <v>3</v>
      </c>
      <c r="C6" s="8" t="s">
        <v>42</v>
      </c>
      <c r="D6" s="8" t="s">
        <v>49</v>
      </c>
      <c r="E6" s="8">
        <v>128</v>
      </c>
      <c r="F6" s="8">
        <v>143</v>
      </c>
      <c r="G6" s="8">
        <v>62</v>
      </c>
      <c r="H6" s="8">
        <v>77</v>
      </c>
      <c r="I6" s="8">
        <v>5</v>
      </c>
      <c r="J6" s="8">
        <f t="shared" si="0"/>
        <v>25.6</v>
      </c>
      <c r="K6" s="8">
        <f t="shared" si="1"/>
        <v>28.6</v>
      </c>
      <c r="L6" s="8">
        <f t="shared" si="2"/>
        <v>12.4</v>
      </c>
      <c r="M6" s="8">
        <f t="shared" si="3"/>
        <v>15.4</v>
      </c>
      <c r="N6" s="8">
        <f t="shared" si="4"/>
        <v>82.000000000000014</v>
      </c>
      <c r="O6" s="8">
        <v>14500</v>
      </c>
      <c r="P6" s="8">
        <v>9000</v>
      </c>
      <c r="Q6" s="5"/>
      <c r="R6">
        <v>0.65</v>
      </c>
    </row>
    <row r="7" spans="2:19">
      <c r="B7" s="7">
        <v>4</v>
      </c>
      <c r="C7" s="8" t="s">
        <v>24</v>
      </c>
      <c r="D7" s="8" t="s">
        <v>40</v>
      </c>
      <c r="E7" s="8">
        <v>132</v>
      </c>
      <c r="F7" s="8">
        <v>143</v>
      </c>
      <c r="G7" s="8">
        <v>58</v>
      </c>
      <c r="H7" s="8">
        <v>70</v>
      </c>
      <c r="I7" s="8">
        <v>5</v>
      </c>
      <c r="J7" s="8">
        <f t="shared" si="0"/>
        <v>26.4</v>
      </c>
      <c r="K7" s="8">
        <f t="shared" si="1"/>
        <v>28.6</v>
      </c>
      <c r="L7" s="8">
        <f t="shared" si="2"/>
        <v>11.6</v>
      </c>
      <c r="M7" s="8">
        <f t="shared" si="3"/>
        <v>14</v>
      </c>
      <c r="N7" s="8">
        <f t="shared" si="4"/>
        <v>80.599999999999994</v>
      </c>
      <c r="O7" s="8">
        <v>11100</v>
      </c>
      <c r="P7" s="8">
        <v>7000</v>
      </c>
      <c r="Q7" s="4"/>
      <c r="R7">
        <v>0.65</v>
      </c>
    </row>
    <row r="8" spans="2:19">
      <c r="B8" s="7">
        <v>5</v>
      </c>
      <c r="C8" s="8" t="s">
        <v>24</v>
      </c>
      <c r="D8" s="8" t="s">
        <v>30</v>
      </c>
      <c r="E8" s="8">
        <v>125</v>
      </c>
      <c r="F8" s="8">
        <v>141</v>
      </c>
      <c r="G8" s="8">
        <v>55</v>
      </c>
      <c r="H8" s="8">
        <v>74</v>
      </c>
      <c r="I8" s="8">
        <v>5</v>
      </c>
      <c r="J8" s="8">
        <f t="shared" si="0"/>
        <v>25</v>
      </c>
      <c r="K8" s="8">
        <f t="shared" si="1"/>
        <v>28.2</v>
      </c>
      <c r="L8" s="8">
        <f t="shared" si="2"/>
        <v>11</v>
      </c>
      <c r="M8" s="8">
        <f t="shared" si="3"/>
        <v>14.8</v>
      </c>
      <c r="N8" s="8">
        <f t="shared" si="4"/>
        <v>79</v>
      </c>
      <c r="O8" s="8">
        <v>25046</v>
      </c>
      <c r="P8" s="8">
        <v>13000</v>
      </c>
      <c r="Q8" s="5"/>
      <c r="R8">
        <v>0.55000000000000004</v>
      </c>
    </row>
    <row r="9" spans="2:19">
      <c r="B9" s="7">
        <v>6</v>
      </c>
      <c r="C9" s="8" t="s">
        <v>43</v>
      </c>
      <c r="D9" s="8" t="s">
        <v>50</v>
      </c>
      <c r="E9" s="8">
        <v>121</v>
      </c>
      <c r="F9" s="8">
        <v>137</v>
      </c>
      <c r="G9" s="8">
        <v>65</v>
      </c>
      <c r="H9" s="8">
        <v>65</v>
      </c>
      <c r="I9" s="8">
        <v>5</v>
      </c>
      <c r="J9" s="8">
        <f t="shared" si="0"/>
        <v>24.2</v>
      </c>
      <c r="K9" s="8">
        <f t="shared" si="1"/>
        <v>27.4</v>
      </c>
      <c r="L9" s="8">
        <f t="shared" si="2"/>
        <v>13</v>
      </c>
      <c r="M9" s="8">
        <f t="shared" si="3"/>
        <v>13</v>
      </c>
      <c r="N9" s="8">
        <f t="shared" si="4"/>
        <v>77.599999999999994</v>
      </c>
      <c r="O9" s="8">
        <v>5450</v>
      </c>
      <c r="P9" s="8">
        <v>3000</v>
      </c>
      <c r="Q9" s="5"/>
      <c r="R9">
        <v>0.55000000000000004</v>
      </c>
    </row>
    <row r="10" spans="2:19">
      <c r="B10" s="7">
        <v>7</v>
      </c>
      <c r="C10" s="8" t="s">
        <v>43</v>
      </c>
      <c r="D10" s="8" t="s">
        <v>7</v>
      </c>
      <c r="E10" s="8">
        <v>127</v>
      </c>
      <c r="F10" s="8">
        <v>136</v>
      </c>
      <c r="G10" s="8">
        <v>50</v>
      </c>
      <c r="H10" s="8">
        <v>65</v>
      </c>
      <c r="I10" s="8">
        <v>5</v>
      </c>
      <c r="J10" s="8">
        <f t="shared" si="0"/>
        <v>25.4</v>
      </c>
      <c r="K10" s="8">
        <f t="shared" si="1"/>
        <v>27.2</v>
      </c>
      <c r="L10" s="8">
        <f t="shared" si="2"/>
        <v>10</v>
      </c>
      <c r="M10" s="8">
        <f t="shared" si="3"/>
        <v>13</v>
      </c>
      <c r="N10" s="8">
        <f t="shared" si="4"/>
        <v>75.599999999999994</v>
      </c>
      <c r="O10" s="8">
        <v>17050</v>
      </c>
      <c r="P10" s="8">
        <v>13000</v>
      </c>
      <c r="Q10" s="5"/>
      <c r="R10">
        <v>0.55000000000000004</v>
      </c>
    </row>
    <row r="11" spans="2:19">
      <c r="B11" s="7">
        <v>8</v>
      </c>
      <c r="C11" s="8" t="s">
        <v>44</v>
      </c>
      <c r="D11" s="8" t="s">
        <v>28</v>
      </c>
      <c r="E11" s="8">
        <v>92</v>
      </c>
      <c r="F11" s="8">
        <v>110</v>
      </c>
      <c r="G11" s="8">
        <v>46</v>
      </c>
      <c r="H11" s="8">
        <v>52</v>
      </c>
      <c r="I11" s="8">
        <v>4</v>
      </c>
      <c r="J11" s="8">
        <f t="shared" si="0"/>
        <v>23</v>
      </c>
      <c r="K11" s="8">
        <f t="shared" si="1"/>
        <v>27.5</v>
      </c>
      <c r="L11" s="8">
        <f t="shared" si="2"/>
        <v>11.5</v>
      </c>
      <c r="M11" s="8">
        <f t="shared" si="3"/>
        <v>13</v>
      </c>
      <c r="N11" s="8">
        <f t="shared" si="4"/>
        <v>75</v>
      </c>
      <c r="O11" s="8">
        <v>13000</v>
      </c>
      <c r="P11" s="8">
        <v>7000</v>
      </c>
      <c r="Q11" s="5"/>
      <c r="R11">
        <v>0.55000000000000004</v>
      </c>
    </row>
    <row r="12" spans="2:19">
      <c r="B12" s="7">
        <v>9</v>
      </c>
      <c r="C12" s="8" t="s">
        <v>24</v>
      </c>
      <c r="D12" s="8" t="s">
        <v>25</v>
      </c>
      <c r="E12" s="8">
        <v>118</v>
      </c>
      <c r="F12" s="8">
        <v>131</v>
      </c>
      <c r="G12" s="8">
        <v>50</v>
      </c>
      <c r="H12" s="8">
        <v>69</v>
      </c>
      <c r="I12" s="8">
        <v>5</v>
      </c>
      <c r="J12" s="8">
        <f t="shared" si="0"/>
        <v>23.6</v>
      </c>
      <c r="K12" s="8">
        <f t="shared" si="1"/>
        <v>26.2</v>
      </c>
      <c r="L12" s="8">
        <f t="shared" si="2"/>
        <v>10</v>
      </c>
      <c r="M12" s="8">
        <f t="shared" si="3"/>
        <v>13.8</v>
      </c>
      <c r="N12" s="8">
        <f t="shared" si="4"/>
        <v>73.599999999999994</v>
      </c>
      <c r="O12" s="8">
        <v>9200</v>
      </c>
      <c r="P12" s="8">
        <v>5000</v>
      </c>
      <c r="Q12" s="5"/>
      <c r="R12">
        <v>0.55000000000000004</v>
      </c>
    </row>
    <row r="13" spans="2:19">
      <c r="B13" s="7">
        <v>10</v>
      </c>
      <c r="C13" s="8" t="s">
        <v>20</v>
      </c>
      <c r="D13" s="8" t="s">
        <v>21</v>
      </c>
      <c r="E13" s="8">
        <v>117</v>
      </c>
      <c r="F13" s="8">
        <v>117</v>
      </c>
      <c r="G13" s="8">
        <v>57</v>
      </c>
      <c r="H13" s="8">
        <v>74</v>
      </c>
      <c r="I13" s="8">
        <v>5</v>
      </c>
      <c r="J13" s="8">
        <f t="shared" si="0"/>
        <v>23.4</v>
      </c>
      <c r="K13" s="8">
        <f t="shared" si="1"/>
        <v>23.4</v>
      </c>
      <c r="L13" s="8">
        <f t="shared" si="2"/>
        <v>11.4</v>
      </c>
      <c r="M13" s="8">
        <f t="shared" si="3"/>
        <v>14.8</v>
      </c>
      <c r="N13" s="8">
        <f t="shared" si="4"/>
        <v>73</v>
      </c>
      <c r="O13" s="8">
        <v>7000</v>
      </c>
      <c r="P13" s="8">
        <v>3500</v>
      </c>
      <c r="Q13" s="5"/>
      <c r="R13">
        <v>0.55000000000000004</v>
      </c>
    </row>
    <row r="14" spans="2:19">
      <c r="B14" s="7">
        <v>11</v>
      </c>
      <c r="C14" s="8" t="s">
        <v>32</v>
      </c>
      <c r="D14" s="8" t="s">
        <v>33</v>
      </c>
      <c r="E14" s="8">
        <v>123</v>
      </c>
      <c r="F14" s="8">
        <v>120</v>
      </c>
      <c r="G14" s="8">
        <v>64</v>
      </c>
      <c r="H14" s="8">
        <v>57</v>
      </c>
      <c r="I14" s="8">
        <v>5</v>
      </c>
      <c r="J14" s="8">
        <f t="shared" si="0"/>
        <v>24.6</v>
      </c>
      <c r="K14" s="8">
        <f t="shared" si="1"/>
        <v>24</v>
      </c>
      <c r="L14" s="8">
        <f t="shared" si="2"/>
        <v>12.8</v>
      </c>
      <c r="M14" s="8">
        <f t="shared" si="3"/>
        <v>11.4</v>
      </c>
      <c r="N14" s="8">
        <f t="shared" si="4"/>
        <v>72.800000000000011</v>
      </c>
      <c r="O14" s="8">
        <v>12000</v>
      </c>
      <c r="P14" s="8">
        <f>O14*R14</f>
        <v>6600.0000000000009</v>
      </c>
      <c r="Q14" s="4"/>
      <c r="R14">
        <v>0.55000000000000004</v>
      </c>
    </row>
    <row r="15" spans="2:19">
      <c r="B15" s="7">
        <v>12</v>
      </c>
      <c r="C15" s="8" t="s">
        <v>44</v>
      </c>
      <c r="D15" s="8" t="s">
        <v>9</v>
      </c>
      <c r="E15" s="8">
        <v>95</v>
      </c>
      <c r="F15" s="8">
        <v>105</v>
      </c>
      <c r="G15" s="8">
        <v>44</v>
      </c>
      <c r="H15" s="8">
        <v>45</v>
      </c>
      <c r="I15" s="8">
        <v>4</v>
      </c>
      <c r="J15" s="8">
        <f t="shared" si="0"/>
        <v>23.75</v>
      </c>
      <c r="K15" s="8">
        <f t="shared" si="1"/>
        <v>26.25</v>
      </c>
      <c r="L15" s="8">
        <f t="shared" si="2"/>
        <v>11</v>
      </c>
      <c r="M15" s="8">
        <f t="shared" si="3"/>
        <v>11.25</v>
      </c>
      <c r="N15" s="8">
        <f t="shared" si="4"/>
        <v>72.25</v>
      </c>
      <c r="O15" s="8">
        <v>14075</v>
      </c>
      <c r="P15" s="8">
        <v>6500</v>
      </c>
      <c r="Q15" s="5"/>
      <c r="R15">
        <v>0.55000000000000004</v>
      </c>
    </row>
    <row r="16" spans="2:19">
      <c r="B16" s="7">
        <v>13</v>
      </c>
      <c r="C16" s="9" t="s">
        <v>41</v>
      </c>
      <c r="D16" s="9" t="s">
        <v>34</v>
      </c>
      <c r="E16" s="8">
        <v>106</v>
      </c>
      <c r="F16" s="8">
        <v>128</v>
      </c>
      <c r="G16" s="8">
        <v>52</v>
      </c>
      <c r="H16" s="8">
        <v>69</v>
      </c>
      <c r="I16" s="8">
        <v>5</v>
      </c>
      <c r="J16" s="8">
        <f t="shared" si="0"/>
        <v>21.2</v>
      </c>
      <c r="K16" s="8">
        <f t="shared" si="1"/>
        <v>25.6</v>
      </c>
      <c r="L16" s="8">
        <f t="shared" si="2"/>
        <v>10.4</v>
      </c>
      <c r="M16" s="8">
        <f t="shared" si="3"/>
        <v>13.8</v>
      </c>
      <c r="N16" s="8">
        <f t="shared" si="4"/>
        <v>71</v>
      </c>
      <c r="O16" s="8">
        <v>20000</v>
      </c>
      <c r="P16" s="8">
        <v>8000</v>
      </c>
      <c r="Q16" s="4"/>
      <c r="R16">
        <v>0.55000000000000004</v>
      </c>
    </row>
    <row r="17" spans="2:20">
      <c r="B17" s="7">
        <v>14</v>
      </c>
      <c r="C17" s="8" t="s">
        <v>8</v>
      </c>
      <c r="D17" s="8" t="s">
        <v>23</v>
      </c>
      <c r="E17" s="8">
        <v>123</v>
      </c>
      <c r="F17" s="8">
        <v>105</v>
      </c>
      <c r="G17" s="8">
        <v>52</v>
      </c>
      <c r="H17" s="8">
        <v>70</v>
      </c>
      <c r="I17" s="8">
        <v>5</v>
      </c>
      <c r="J17" s="8">
        <f t="shared" si="0"/>
        <v>24.6</v>
      </c>
      <c r="K17" s="8">
        <f t="shared" si="1"/>
        <v>21</v>
      </c>
      <c r="L17" s="8">
        <f t="shared" si="2"/>
        <v>10.4</v>
      </c>
      <c r="M17" s="8">
        <f t="shared" si="3"/>
        <v>14</v>
      </c>
      <c r="N17" s="8">
        <f t="shared" si="4"/>
        <v>70</v>
      </c>
      <c r="O17" s="8">
        <v>33788.15</v>
      </c>
      <c r="P17" s="8">
        <v>17000</v>
      </c>
      <c r="Q17" s="5"/>
      <c r="R17">
        <v>0.55000000000000004</v>
      </c>
    </row>
    <row r="18" spans="2:20">
      <c r="B18" s="7">
        <v>15</v>
      </c>
      <c r="C18" s="8" t="s">
        <v>44</v>
      </c>
      <c r="D18" s="8" t="s">
        <v>31</v>
      </c>
      <c r="E18" s="8">
        <v>77</v>
      </c>
      <c r="F18" s="8">
        <v>104</v>
      </c>
      <c r="G18" s="8">
        <v>44</v>
      </c>
      <c r="H18" s="8">
        <v>51</v>
      </c>
      <c r="I18" s="8">
        <v>4</v>
      </c>
      <c r="J18" s="8">
        <f t="shared" si="0"/>
        <v>19.25</v>
      </c>
      <c r="K18" s="8">
        <f t="shared" si="1"/>
        <v>26</v>
      </c>
      <c r="L18" s="8">
        <f t="shared" si="2"/>
        <v>11</v>
      </c>
      <c r="M18" s="8">
        <f t="shared" si="3"/>
        <v>12.75</v>
      </c>
      <c r="N18" s="8">
        <f t="shared" si="4"/>
        <v>69</v>
      </c>
      <c r="O18" s="8">
        <v>20000</v>
      </c>
      <c r="P18" s="8">
        <f>O18*R18</f>
        <v>10000</v>
      </c>
      <c r="Q18" s="4"/>
      <c r="R18">
        <v>0.5</v>
      </c>
    </row>
    <row r="19" spans="2:20">
      <c r="B19" s="7">
        <v>16</v>
      </c>
      <c r="C19" s="9" t="s">
        <v>36</v>
      </c>
      <c r="D19" s="9" t="s">
        <v>51</v>
      </c>
      <c r="E19" s="8">
        <v>86</v>
      </c>
      <c r="F19" s="8">
        <v>108</v>
      </c>
      <c r="G19" s="8">
        <v>37</v>
      </c>
      <c r="H19" s="8">
        <v>45</v>
      </c>
      <c r="I19" s="8">
        <v>4</v>
      </c>
      <c r="J19" s="8">
        <f t="shared" si="0"/>
        <v>21.5</v>
      </c>
      <c r="K19" s="8">
        <f t="shared" si="1"/>
        <v>27</v>
      </c>
      <c r="L19" s="8">
        <f t="shared" si="2"/>
        <v>9.25</v>
      </c>
      <c r="M19" s="8">
        <f t="shared" si="3"/>
        <v>11.25</v>
      </c>
      <c r="N19" s="8">
        <f t="shared" si="4"/>
        <v>69</v>
      </c>
      <c r="O19" s="8">
        <v>39500</v>
      </c>
      <c r="P19" s="8">
        <v>17000</v>
      </c>
      <c r="Q19" s="4"/>
      <c r="R19">
        <v>0.5</v>
      </c>
      <c r="S19" s="1"/>
      <c r="T19" s="1"/>
    </row>
    <row r="20" spans="2:20">
      <c r="B20" s="7">
        <v>17</v>
      </c>
      <c r="C20" s="9" t="s">
        <v>20</v>
      </c>
      <c r="D20" s="8" t="s">
        <v>37</v>
      </c>
      <c r="E20" s="8">
        <v>79</v>
      </c>
      <c r="F20" s="8">
        <v>106</v>
      </c>
      <c r="G20" s="8">
        <v>40</v>
      </c>
      <c r="H20" s="8">
        <v>51</v>
      </c>
      <c r="I20" s="8">
        <v>4</v>
      </c>
      <c r="J20" s="8">
        <f t="shared" si="0"/>
        <v>19.75</v>
      </c>
      <c r="K20" s="8">
        <f t="shared" si="1"/>
        <v>26.5</v>
      </c>
      <c r="L20" s="8">
        <f t="shared" si="2"/>
        <v>10</v>
      </c>
      <c r="M20" s="8">
        <f t="shared" si="3"/>
        <v>12.75</v>
      </c>
      <c r="N20" s="8">
        <f t="shared" si="4"/>
        <v>69</v>
      </c>
      <c r="O20" s="8">
        <v>21000</v>
      </c>
      <c r="P20" s="8">
        <f>O20*R20</f>
        <v>10500</v>
      </c>
      <c r="Q20" s="4"/>
      <c r="R20">
        <v>0.5</v>
      </c>
    </row>
    <row r="21" spans="2:20">
      <c r="B21" s="7">
        <v>18</v>
      </c>
      <c r="C21" s="8" t="s">
        <v>45</v>
      </c>
      <c r="D21" s="8" t="s">
        <v>19</v>
      </c>
      <c r="E21" s="8">
        <v>101</v>
      </c>
      <c r="F21" s="8">
        <v>124</v>
      </c>
      <c r="G21" s="8">
        <v>42</v>
      </c>
      <c r="H21" s="8">
        <v>67</v>
      </c>
      <c r="I21" s="8">
        <v>5</v>
      </c>
      <c r="J21" s="8">
        <f t="shared" si="0"/>
        <v>20.2</v>
      </c>
      <c r="K21" s="8">
        <f t="shared" si="1"/>
        <v>24.8</v>
      </c>
      <c r="L21" s="8">
        <f t="shared" si="2"/>
        <v>8.4</v>
      </c>
      <c r="M21" s="8">
        <f t="shared" si="3"/>
        <v>13.4</v>
      </c>
      <c r="N21" s="8">
        <f t="shared" si="4"/>
        <v>66.8</v>
      </c>
      <c r="O21" s="8">
        <v>7500</v>
      </c>
      <c r="P21" s="8">
        <v>3500</v>
      </c>
      <c r="Q21" s="5"/>
      <c r="R21">
        <v>0.5</v>
      </c>
    </row>
    <row r="22" spans="2:20">
      <c r="B22" s="7">
        <v>19</v>
      </c>
      <c r="C22" s="8" t="s">
        <v>26</v>
      </c>
      <c r="D22" s="8" t="s">
        <v>52</v>
      </c>
      <c r="E22" s="8">
        <v>109</v>
      </c>
      <c r="F22" s="8">
        <v>100</v>
      </c>
      <c r="G22" s="8">
        <v>47</v>
      </c>
      <c r="H22" s="8">
        <v>71</v>
      </c>
      <c r="I22" s="8">
        <v>5</v>
      </c>
      <c r="J22" s="8">
        <f t="shared" si="0"/>
        <v>21.8</v>
      </c>
      <c r="K22" s="8">
        <f t="shared" si="1"/>
        <v>20</v>
      </c>
      <c r="L22" s="8">
        <f t="shared" si="2"/>
        <v>9.4</v>
      </c>
      <c r="M22" s="8">
        <f t="shared" si="3"/>
        <v>14.2</v>
      </c>
      <c r="N22" s="8">
        <f t="shared" si="4"/>
        <v>65.399999999999991</v>
      </c>
      <c r="O22" s="8">
        <v>11794.09</v>
      </c>
      <c r="P22" s="8">
        <v>6000</v>
      </c>
      <c r="Q22" s="4"/>
      <c r="R22">
        <v>0.5</v>
      </c>
    </row>
    <row r="23" spans="2:20">
      <c r="B23" s="7">
        <v>20</v>
      </c>
      <c r="C23" s="8" t="s">
        <v>43</v>
      </c>
      <c r="D23" s="8" t="s">
        <v>29</v>
      </c>
      <c r="E23" s="8">
        <v>84</v>
      </c>
      <c r="F23" s="8">
        <v>127</v>
      </c>
      <c r="G23" s="8">
        <v>33</v>
      </c>
      <c r="H23" s="8">
        <v>82</v>
      </c>
      <c r="I23" s="8">
        <v>5</v>
      </c>
      <c r="J23" s="8">
        <f t="shared" si="0"/>
        <v>16.8</v>
      </c>
      <c r="K23" s="8">
        <f t="shared" si="1"/>
        <v>25.4</v>
      </c>
      <c r="L23" s="8">
        <f t="shared" si="2"/>
        <v>6.6</v>
      </c>
      <c r="M23" s="8">
        <f t="shared" si="3"/>
        <v>16.399999999999999</v>
      </c>
      <c r="N23" s="8">
        <f t="shared" si="4"/>
        <v>65.2</v>
      </c>
      <c r="O23" s="8">
        <v>30000</v>
      </c>
      <c r="P23" s="8">
        <v>10000</v>
      </c>
      <c r="Q23" s="5"/>
      <c r="R23">
        <v>0.5</v>
      </c>
    </row>
    <row r="24" spans="2:20">
      <c r="B24" s="7">
        <v>20</v>
      </c>
      <c r="C24" s="9" t="s">
        <v>15</v>
      </c>
      <c r="D24" s="8" t="s">
        <v>53</v>
      </c>
      <c r="E24" s="8">
        <v>108</v>
      </c>
      <c r="F24" s="8">
        <v>105</v>
      </c>
      <c r="G24" s="8">
        <v>54</v>
      </c>
      <c r="H24" s="8">
        <v>58</v>
      </c>
      <c r="I24" s="8">
        <v>5</v>
      </c>
      <c r="J24" s="8">
        <f t="shared" si="0"/>
        <v>21.6</v>
      </c>
      <c r="K24" s="8">
        <f t="shared" si="1"/>
        <v>21</v>
      </c>
      <c r="L24" s="8">
        <f t="shared" si="2"/>
        <v>10.8</v>
      </c>
      <c r="M24" s="8">
        <f t="shared" si="3"/>
        <v>11.6</v>
      </c>
      <c r="N24" s="8">
        <f t="shared" si="4"/>
        <v>65</v>
      </c>
      <c r="O24" s="8">
        <v>63583</v>
      </c>
      <c r="P24" s="8">
        <v>11000</v>
      </c>
      <c r="Q24" s="4"/>
      <c r="R24">
        <v>0.5</v>
      </c>
    </row>
    <row r="25" spans="2:20">
      <c r="B25" s="7">
        <v>21</v>
      </c>
      <c r="C25" s="8" t="s">
        <v>46</v>
      </c>
      <c r="D25" s="8" t="s">
        <v>54</v>
      </c>
      <c r="E25" s="8">
        <v>109</v>
      </c>
      <c r="F25" s="8">
        <v>103</v>
      </c>
      <c r="G25" s="8">
        <v>42</v>
      </c>
      <c r="H25" s="8">
        <v>71</v>
      </c>
      <c r="I25" s="8">
        <v>5</v>
      </c>
      <c r="J25" s="8">
        <f t="shared" si="0"/>
        <v>21.8</v>
      </c>
      <c r="K25" s="8">
        <f t="shared" si="1"/>
        <v>20.6</v>
      </c>
      <c r="L25" s="8">
        <f t="shared" si="2"/>
        <v>8.4</v>
      </c>
      <c r="M25" s="8">
        <f t="shared" si="3"/>
        <v>14.2</v>
      </c>
      <c r="N25" s="8">
        <f t="shared" si="4"/>
        <v>65</v>
      </c>
      <c r="O25" s="8">
        <v>13540</v>
      </c>
      <c r="P25" s="8">
        <v>7000</v>
      </c>
      <c r="Q25" s="5"/>
      <c r="R25">
        <v>0.5</v>
      </c>
    </row>
    <row r="26" spans="2:20">
      <c r="B26" s="3">
        <v>22</v>
      </c>
      <c r="C26" s="4" t="s">
        <v>26</v>
      </c>
      <c r="D26" s="5" t="s">
        <v>35</v>
      </c>
      <c r="E26" s="5">
        <v>84</v>
      </c>
      <c r="F26" s="5">
        <v>113</v>
      </c>
      <c r="G26" s="5">
        <v>38</v>
      </c>
      <c r="H26" s="5">
        <v>70</v>
      </c>
      <c r="I26" s="5">
        <v>5</v>
      </c>
      <c r="J26" s="5">
        <f t="shared" si="0"/>
        <v>16.8</v>
      </c>
      <c r="K26" s="5">
        <f t="shared" si="1"/>
        <v>22.6</v>
      </c>
      <c r="L26" s="5">
        <f t="shared" si="2"/>
        <v>7.6</v>
      </c>
      <c r="M26" s="5">
        <f t="shared" si="3"/>
        <v>14</v>
      </c>
      <c r="N26" s="5">
        <f t="shared" si="4"/>
        <v>61.000000000000007</v>
      </c>
      <c r="O26" s="5">
        <v>6791.4</v>
      </c>
      <c r="P26" s="5">
        <f t="shared" ref="P26:P35" si="5">O26*R26</f>
        <v>0</v>
      </c>
      <c r="Q26" s="4" t="s">
        <v>60</v>
      </c>
      <c r="R26">
        <v>0</v>
      </c>
    </row>
    <row r="27" spans="2:20">
      <c r="B27" s="3">
        <v>23</v>
      </c>
      <c r="C27" s="5" t="s">
        <v>15</v>
      </c>
      <c r="D27" s="5" t="s">
        <v>16</v>
      </c>
      <c r="E27" s="5">
        <v>87</v>
      </c>
      <c r="F27" s="5">
        <v>78</v>
      </c>
      <c r="G27" s="5">
        <v>35</v>
      </c>
      <c r="H27" s="5">
        <v>83</v>
      </c>
      <c r="I27" s="5">
        <v>5</v>
      </c>
      <c r="J27" s="5">
        <f t="shared" si="0"/>
        <v>17.399999999999999</v>
      </c>
      <c r="K27" s="5">
        <f t="shared" si="1"/>
        <v>15.6</v>
      </c>
      <c r="L27" s="5">
        <f t="shared" si="2"/>
        <v>7</v>
      </c>
      <c r="M27" s="5">
        <f t="shared" si="3"/>
        <v>16.600000000000001</v>
      </c>
      <c r="N27" s="5">
        <f t="shared" si="4"/>
        <v>56.6</v>
      </c>
      <c r="O27" s="5">
        <v>9380</v>
      </c>
      <c r="P27" s="5">
        <f t="shared" si="5"/>
        <v>0</v>
      </c>
      <c r="Q27" s="4" t="s">
        <v>60</v>
      </c>
      <c r="R27">
        <v>0</v>
      </c>
    </row>
    <row r="28" spans="2:20">
      <c r="B28" s="3">
        <v>24</v>
      </c>
      <c r="C28" s="5" t="s">
        <v>57</v>
      </c>
      <c r="D28" s="5" t="s">
        <v>18</v>
      </c>
      <c r="E28" s="5">
        <v>75</v>
      </c>
      <c r="F28" s="5">
        <v>84</v>
      </c>
      <c r="G28" s="5">
        <v>34</v>
      </c>
      <c r="H28" s="5">
        <v>32</v>
      </c>
      <c r="I28" s="5">
        <v>4</v>
      </c>
      <c r="J28" s="5">
        <f t="shared" si="0"/>
        <v>18.75</v>
      </c>
      <c r="K28" s="5">
        <f t="shared" si="1"/>
        <v>21</v>
      </c>
      <c r="L28" s="5">
        <f t="shared" si="2"/>
        <v>8.5</v>
      </c>
      <c r="M28" s="5">
        <f t="shared" si="3"/>
        <v>8</v>
      </c>
      <c r="N28" s="5">
        <f t="shared" si="4"/>
        <v>56.25</v>
      </c>
      <c r="O28" s="5">
        <v>60500</v>
      </c>
      <c r="P28" s="5">
        <f t="shared" si="5"/>
        <v>0</v>
      </c>
      <c r="Q28" s="4" t="s">
        <v>60</v>
      </c>
      <c r="R28">
        <v>0</v>
      </c>
    </row>
    <row r="29" spans="2:20">
      <c r="B29" s="3">
        <v>25</v>
      </c>
      <c r="C29" s="5" t="s">
        <v>15</v>
      </c>
      <c r="D29" s="5" t="s">
        <v>17</v>
      </c>
      <c r="E29" s="5">
        <v>84</v>
      </c>
      <c r="F29" s="5">
        <v>77</v>
      </c>
      <c r="G29" s="5">
        <v>37</v>
      </c>
      <c r="H29" s="5">
        <v>67</v>
      </c>
      <c r="I29" s="5">
        <v>5</v>
      </c>
      <c r="J29" s="5">
        <f t="shared" si="0"/>
        <v>16.8</v>
      </c>
      <c r="K29" s="5">
        <f t="shared" si="1"/>
        <v>15.4</v>
      </c>
      <c r="L29" s="5">
        <f t="shared" si="2"/>
        <v>7.4</v>
      </c>
      <c r="M29" s="5">
        <f t="shared" si="3"/>
        <v>13.4</v>
      </c>
      <c r="N29" s="5">
        <f t="shared" si="4"/>
        <v>53</v>
      </c>
      <c r="O29" s="5">
        <v>5668</v>
      </c>
      <c r="P29" s="5">
        <f t="shared" si="5"/>
        <v>0</v>
      </c>
      <c r="Q29" s="4" t="s">
        <v>60</v>
      </c>
      <c r="R29">
        <v>0</v>
      </c>
    </row>
    <row r="30" spans="2:20">
      <c r="B30" s="3">
        <v>26</v>
      </c>
      <c r="C30" s="5" t="s">
        <v>26</v>
      </c>
      <c r="D30" s="5" t="s">
        <v>27</v>
      </c>
      <c r="E30" s="5">
        <v>81</v>
      </c>
      <c r="F30" s="5">
        <v>77</v>
      </c>
      <c r="G30" s="5">
        <v>29</v>
      </c>
      <c r="H30" s="5">
        <v>69</v>
      </c>
      <c r="I30" s="5">
        <v>5</v>
      </c>
      <c r="J30" s="5">
        <f t="shared" si="0"/>
        <v>16.2</v>
      </c>
      <c r="K30" s="5">
        <f t="shared" si="1"/>
        <v>15.4</v>
      </c>
      <c r="L30" s="5">
        <f t="shared" si="2"/>
        <v>5.8</v>
      </c>
      <c r="M30" s="5">
        <f t="shared" si="3"/>
        <v>13.8</v>
      </c>
      <c r="N30" s="5">
        <f t="shared" si="4"/>
        <v>51.2</v>
      </c>
      <c r="O30" s="5">
        <v>6881.5</v>
      </c>
      <c r="P30" s="5">
        <f t="shared" si="5"/>
        <v>0</v>
      </c>
      <c r="Q30" s="4" t="s">
        <v>60</v>
      </c>
      <c r="R30">
        <v>0</v>
      </c>
    </row>
    <row r="31" spans="2:20">
      <c r="B31" s="3">
        <v>27</v>
      </c>
      <c r="C31" s="5" t="s">
        <v>46</v>
      </c>
      <c r="D31" s="6" t="s">
        <v>22</v>
      </c>
      <c r="E31" s="5">
        <v>74</v>
      </c>
      <c r="F31" s="5">
        <v>74</v>
      </c>
      <c r="G31" s="5">
        <v>31</v>
      </c>
      <c r="H31" s="5">
        <v>49</v>
      </c>
      <c r="I31" s="5">
        <v>5</v>
      </c>
      <c r="J31" s="5">
        <f t="shared" si="0"/>
        <v>14.8</v>
      </c>
      <c r="K31" s="5">
        <f t="shared" si="1"/>
        <v>14.8</v>
      </c>
      <c r="L31" s="5">
        <f t="shared" si="2"/>
        <v>6.2</v>
      </c>
      <c r="M31" s="5">
        <f t="shared" si="3"/>
        <v>9.8000000000000007</v>
      </c>
      <c r="N31" s="5">
        <f t="shared" si="4"/>
        <v>45.600000000000009</v>
      </c>
      <c r="O31" s="5">
        <v>13700</v>
      </c>
      <c r="P31" s="5">
        <f t="shared" si="5"/>
        <v>0</v>
      </c>
      <c r="Q31" s="4" t="s">
        <v>60</v>
      </c>
      <c r="R31">
        <v>0</v>
      </c>
    </row>
    <row r="32" spans="2:20">
      <c r="B32" s="3">
        <v>28</v>
      </c>
      <c r="C32" s="4" t="s">
        <v>44</v>
      </c>
      <c r="D32" s="5" t="s">
        <v>55</v>
      </c>
      <c r="E32" s="5">
        <v>0</v>
      </c>
      <c r="F32" s="5">
        <v>0</v>
      </c>
      <c r="G32" s="5">
        <v>0</v>
      </c>
      <c r="H32" s="5">
        <v>0</v>
      </c>
      <c r="I32" s="5">
        <v>4</v>
      </c>
      <c r="J32" s="5">
        <f t="shared" si="0"/>
        <v>0</v>
      </c>
      <c r="K32" s="5">
        <f t="shared" si="1"/>
        <v>0</v>
      </c>
      <c r="L32" s="5">
        <f t="shared" si="2"/>
        <v>0</v>
      </c>
      <c r="M32" s="5">
        <f t="shared" si="3"/>
        <v>0</v>
      </c>
      <c r="N32" s="5">
        <f t="shared" si="4"/>
        <v>0</v>
      </c>
      <c r="O32" s="5">
        <v>10700</v>
      </c>
      <c r="P32" s="5">
        <f t="shared" si="5"/>
        <v>0</v>
      </c>
      <c r="Q32" s="5" t="s">
        <v>58</v>
      </c>
      <c r="R32">
        <v>0</v>
      </c>
    </row>
    <row r="33" spans="2:18">
      <c r="B33" s="3">
        <v>29</v>
      </c>
      <c r="C33" s="4" t="s">
        <v>47</v>
      </c>
      <c r="D33" s="5" t="s">
        <v>56</v>
      </c>
      <c r="E33" s="5">
        <v>0</v>
      </c>
      <c r="F33" s="5">
        <v>0</v>
      </c>
      <c r="G33" s="5">
        <v>0</v>
      </c>
      <c r="H33" s="5">
        <v>0</v>
      </c>
      <c r="I33" s="5">
        <v>5</v>
      </c>
      <c r="J33" s="5">
        <f t="shared" si="0"/>
        <v>0</v>
      </c>
      <c r="K33" s="5">
        <f t="shared" si="1"/>
        <v>0</v>
      </c>
      <c r="L33" s="5">
        <f t="shared" si="2"/>
        <v>0</v>
      </c>
      <c r="M33" s="5">
        <f t="shared" si="3"/>
        <v>0</v>
      </c>
      <c r="N33" s="5">
        <f t="shared" si="4"/>
        <v>0</v>
      </c>
      <c r="O33" s="5">
        <v>28000</v>
      </c>
      <c r="P33" s="5">
        <f t="shared" si="5"/>
        <v>0</v>
      </c>
      <c r="Q33" s="5" t="s">
        <v>59</v>
      </c>
      <c r="R33">
        <v>0</v>
      </c>
    </row>
    <row r="34" spans="2:18">
      <c r="B34" s="3">
        <v>30</v>
      </c>
      <c r="C34" s="4" t="s">
        <v>47</v>
      </c>
      <c r="D34" s="5" t="s">
        <v>38</v>
      </c>
      <c r="E34" s="5">
        <v>0</v>
      </c>
      <c r="F34" s="5">
        <v>0</v>
      </c>
      <c r="G34" s="5">
        <v>0</v>
      </c>
      <c r="H34" s="5">
        <v>0</v>
      </c>
      <c r="I34" s="5">
        <v>5</v>
      </c>
      <c r="J34" s="5">
        <f t="shared" si="0"/>
        <v>0</v>
      </c>
      <c r="K34" s="5">
        <f t="shared" si="1"/>
        <v>0</v>
      </c>
      <c r="L34" s="5">
        <f t="shared" si="2"/>
        <v>0</v>
      </c>
      <c r="M34" s="5">
        <f t="shared" si="3"/>
        <v>0</v>
      </c>
      <c r="N34" s="5">
        <f t="shared" si="4"/>
        <v>0</v>
      </c>
      <c r="O34" s="5">
        <v>35500</v>
      </c>
      <c r="P34" s="5">
        <f t="shared" si="5"/>
        <v>0</v>
      </c>
      <c r="Q34" s="5" t="s">
        <v>59</v>
      </c>
      <c r="R34">
        <v>0</v>
      </c>
    </row>
    <row r="35" spans="2:18">
      <c r="B35" s="3">
        <v>31</v>
      </c>
      <c r="C35" s="4" t="s">
        <v>41</v>
      </c>
      <c r="D35" s="5" t="s">
        <v>39</v>
      </c>
      <c r="E35" s="5">
        <v>0</v>
      </c>
      <c r="F35" s="5">
        <v>0</v>
      </c>
      <c r="G35" s="5">
        <v>0</v>
      </c>
      <c r="H35" s="5">
        <v>0</v>
      </c>
      <c r="I35" s="5">
        <v>5</v>
      </c>
      <c r="J35" s="10">
        <f t="shared" si="0"/>
        <v>0</v>
      </c>
      <c r="K35" s="10">
        <f t="shared" si="1"/>
        <v>0</v>
      </c>
      <c r="L35" s="10">
        <f t="shared" si="2"/>
        <v>0</v>
      </c>
      <c r="M35" s="10">
        <f t="shared" si="3"/>
        <v>0</v>
      </c>
      <c r="N35" s="10">
        <f t="shared" si="4"/>
        <v>0</v>
      </c>
      <c r="O35" s="10">
        <v>20000</v>
      </c>
      <c r="P35" s="5">
        <f t="shared" si="5"/>
        <v>0</v>
      </c>
      <c r="Q35" s="5" t="s">
        <v>58</v>
      </c>
      <c r="R35">
        <v>0</v>
      </c>
    </row>
    <row r="36" spans="2:18">
      <c r="J36" s="12"/>
      <c r="K36" s="12"/>
      <c r="L36" s="12"/>
      <c r="M36" s="12"/>
      <c r="N36" s="12"/>
      <c r="O36" s="12"/>
    </row>
    <row r="37" spans="2:18">
      <c r="J37" s="11"/>
      <c r="K37" s="11"/>
      <c r="L37" s="11"/>
      <c r="M37" s="11"/>
      <c r="N37" s="11"/>
      <c r="O37" s="11"/>
    </row>
    <row r="38" spans="2:18">
      <c r="J38" s="11"/>
      <c r="K38" s="11"/>
      <c r="L38" s="11"/>
      <c r="M38" s="11"/>
      <c r="N38" s="11"/>
      <c r="O38" s="11"/>
    </row>
    <row r="39" spans="2:18">
      <c r="J39" s="11"/>
      <c r="K39" s="11"/>
      <c r="L39" s="11"/>
      <c r="M39" s="11"/>
      <c r="N39" s="11"/>
      <c r="O39" s="11"/>
    </row>
  </sheetData>
  <autoFilter ref="B3:T35"/>
  <sortState ref="C4:Q26">
    <sortCondition descending="1" ref="N4:N2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gavra</dc:creator>
  <cp:lastModifiedBy>apintilie</cp:lastModifiedBy>
  <dcterms:created xsi:type="dcterms:W3CDTF">2013-06-10T16:47:42Z</dcterms:created>
  <dcterms:modified xsi:type="dcterms:W3CDTF">2014-03-25T12:27:19Z</dcterms:modified>
</cp:coreProperties>
</file>