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00" yWindow="276" windowWidth="17496" windowHeight="11016"/>
  </bookViews>
  <sheets>
    <sheet name="Anexa 1" sheetId="1" r:id="rId1"/>
  </sheets>
  <calcPr calcId="125725"/>
</workbook>
</file>

<file path=xl/calcChain.xml><?xml version="1.0" encoding="utf-8"?>
<calcChain xmlns="http://schemas.openxmlformats.org/spreadsheetml/2006/main">
  <c r="E9" i="1"/>
  <c r="E11"/>
  <c r="E12"/>
  <c r="F12" s="1"/>
  <c r="E13"/>
  <c r="E14"/>
  <c r="E15"/>
  <c r="E16"/>
  <c r="F16" s="1"/>
  <c r="E17"/>
  <c r="E18"/>
  <c r="E19"/>
  <c r="E20"/>
  <c r="F20" s="1"/>
  <c r="E21"/>
  <c r="E22"/>
  <c r="E8"/>
  <c r="D10"/>
  <c r="G23"/>
  <c r="G24" s="1"/>
  <c r="G25" s="1"/>
  <c r="D9"/>
  <c r="D11"/>
  <c r="D12"/>
  <c r="D13"/>
  <c r="D14"/>
  <c r="D15"/>
  <c r="D16"/>
  <c r="D17"/>
  <c r="D18"/>
  <c r="D19"/>
  <c r="D20"/>
  <c r="D21"/>
  <c r="D22"/>
  <c r="D8"/>
  <c r="C23"/>
  <c r="C24" s="1"/>
  <c r="F21" l="1"/>
  <c r="F17"/>
  <c r="F13"/>
  <c r="F9"/>
  <c r="F22"/>
  <c r="F18"/>
  <c r="F14"/>
  <c r="F8"/>
  <c r="F19"/>
  <c r="F15"/>
  <c r="F11"/>
  <c r="E23"/>
  <c r="E24" s="1"/>
  <c r="D23"/>
  <c r="D24" s="1"/>
  <c r="D25" s="1"/>
  <c r="C25"/>
  <c r="F23" l="1"/>
  <c r="F24" s="1"/>
  <c r="F25" s="1"/>
  <c r="E25"/>
  <c r="F27" l="1"/>
  <c r="F30" s="1"/>
  <c r="G27"/>
  <c r="G30" s="1"/>
  <c r="E27" l="1"/>
  <c r="E30" s="1"/>
</calcChain>
</file>

<file path=xl/sharedStrings.xml><?xml version="1.0" encoding="utf-8"?>
<sst xmlns="http://schemas.openxmlformats.org/spreadsheetml/2006/main" count="35" uniqueCount="35">
  <si>
    <t>Nr. crt</t>
  </si>
  <si>
    <t>Total fără TVA</t>
  </si>
  <si>
    <t>Denumirea capitolelor si subcapitolelor de cheltuieli</t>
  </si>
  <si>
    <t>Valoare totala rest de executat</t>
  </si>
  <si>
    <t>Valoare eligibila rest de executat</t>
  </si>
  <si>
    <t>Valoare eligibila rezerva de implementare (aferenta cheltuielilor eligibile)</t>
  </si>
  <si>
    <t>Valoare ne-eligibila rezerva de implementare (aferenta cheltuielilor ne-eligibile)</t>
  </si>
  <si>
    <t>8= max 23% * (5)</t>
  </si>
  <si>
    <t>9= max 23% * (6)</t>
  </si>
  <si>
    <t>TVA</t>
  </si>
  <si>
    <t>Total cu TVA</t>
  </si>
  <si>
    <t>Anexa nr.2</t>
  </si>
  <si>
    <t>Buget proiect - Incadrarea valorii rezervei de implementare, in functie de tipul contractului de achzitiei</t>
  </si>
  <si>
    <t>Categoria/Subcategorie de cheltuiali : 15/310 cheltuieli de natura ajustarilor de pret la constructii si instalatii</t>
  </si>
  <si>
    <t>TOTAL</t>
  </si>
  <si>
    <t>1.3 - Amenajări pentru protecția mediului și aducerea terenului la starea inițială</t>
  </si>
  <si>
    <t>4.1.1.1 - Lucrări de rezistență - structură</t>
  </si>
  <si>
    <t>4.1.1.2 - Lucrări de arhitectură - reabilitare, extindere, amenajare</t>
  </si>
  <si>
    <t>4.1.2.1 - Instalații sanitare</t>
  </si>
  <si>
    <t>4.1.2.2 - Instalații termice</t>
  </si>
  <si>
    <t>4.1.2.3 - Instalații electrice</t>
  </si>
  <si>
    <t>4.1.2.4 - Instalații detecție, semnalizare incendiu</t>
  </si>
  <si>
    <t>4.1.2.5 - Instalații PSI</t>
  </si>
  <si>
    <t>4.1.2.6 - Instalații curenți slabi</t>
  </si>
  <si>
    <t xml:space="preserve">4.2.1 - Montaj utilaje </t>
  </si>
  <si>
    <t>4.3.1 - Echipamente</t>
  </si>
  <si>
    <t>5.1.1 - Lucrări de construcții și instalații aferente organizării de șantier</t>
  </si>
  <si>
    <t>5.1.2 - Cheltuieli conexe organizării șantierului</t>
  </si>
  <si>
    <t>1.2 - Amenajarea teritoriului</t>
  </si>
  <si>
    <t>Categoria/Subcategorie de cheltuiali : 15/309 cheltuieli de natura ajustarilor de pret la contractele de servicii</t>
  </si>
  <si>
    <t>Categoria/Subcategorie de cheltuiali : 15/309 cheltuieli de natura ajustarilor de pret la contractele de furnizare</t>
  </si>
  <si>
    <t>3.5 Proiectare</t>
  </si>
  <si>
    <r>
      <t>Centralizator privind suplimentarea rezervei de implementare cu pana la 15% la contractul de executie  nr.</t>
    </r>
    <r>
      <rPr>
        <b/>
        <sz val="11"/>
        <color theme="1"/>
        <rFont val="Calibri"/>
        <family val="2"/>
        <charset val="238"/>
        <scheme val="minor"/>
      </rPr>
      <t xml:space="preserve"> 252/29.10.2022</t>
    </r>
    <r>
      <rPr>
        <b/>
        <sz val="11"/>
        <color theme="1"/>
        <rFont val="Calibri"/>
        <family val="2"/>
        <scheme val="minor"/>
      </rPr>
      <t>, conform Ordonata de Urgenta nr. 64/2022</t>
    </r>
  </si>
  <si>
    <t>Valoare rezerva de implementare suplimentata cu 15% eligibila</t>
  </si>
  <si>
    <t>5= max 15% * (4)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</si>
</sst>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4" fontId="0" fillId="0" borderId="0" xfId="0" applyNumberFormat="1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4" fontId="4" fillId="0" borderId="1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zoomScaleNormal="100" workbookViewId="0">
      <selection activeCell="A4" sqref="A4:G30"/>
    </sheetView>
  </sheetViews>
  <sheetFormatPr defaultColWidth="8.88671875" defaultRowHeight="14.4"/>
  <cols>
    <col min="1" max="1" width="4" customWidth="1"/>
    <col min="2" max="2" width="31.5546875" style="2" customWidth="1"/>
    <col min="3" max="4" width="17.6640625" customWidth="1"/>
    <col min="5" max="5" width="16.21875" customWidth="1"/>
    <col min="6" max="7" width="17.6640625" hidden="1" customWidth="1"/>
  </cols>
  <sheetData>
    <row r="1" spans="1:7" ht="12.75" customHeight="1">
      <c r="C1" s="1"/>
      <c r="G1" s="5" t="s">
        <v>11</v>
      </c>
    </row>
    <row r="2" spans="1:7" ht="41.4" customHeight="1">
      <c r="B2" s="7" t="s">
        <v>32</v>
      </c>
      <c r="C2" s="7"/>
      <c r="D2" s="7"/>
      <c r="E2" s="7"/>
      <c r="F2" s="7"/>
      <c r="G2" s="7"/>
    </row>
    <row r="3" spans="1:7" ht="39" customHeight="1">
      <c r="C3" s="1"/>
    </row>
    <row r="4" spans="1:7" ht="19.2" customHeight="1">
      <c r="A4" s="8" t="s">
        <v>0</v>
      </c>
      <c r="B4" s="8" t="s">
        <v>2</v>
      </c>
      <c r="C4" s="9" t="s">
        <v>3</v>
      </c>
      <c r="D4" s="9" t="s">
        <v>4</v>
      </c>
      <c r="E4" s="9" t="s">
        <v>33</v>
      </c>
      <c r="F4" s="9" t="s">
        <v>5</v>
      </c>
      <c r="G4" s="9" t="s">
        <v>6</v>
      </c>
    </row>
    <row r="5" spans="1:7" ht="16.8" customHeight="1">
      <c r="A5" s="8"/>
      <c r="B5" s="8"/>
      <c r="C5" s="9"/>
      <c r="D5" s="9"/>
      <c r="E5" s="9"/>
      <c r="F5" s="9"/>
      <c r="G5" s="9"/>
    </row>
    <row r="6" spans="1:7">
      <c r="A6" s="8"/>
      <c r="B6" s="8"/>
      <c r="C6" s="9"/>
      <c r="D6" s="9"/>
      <c r="E6" s="9"/>
      <c r="F6" s="9"/>
      <c r="G6" s="9"/>
    </row>
    <row r="7" spans="1:7" ht="11.4" customHeight="1">
      <c r="A7" s="10">
        <v>1</v>
      </c>
      <c r="B7" s="10">
        <v>2</v>
      </c>
      <c r="C7" s="11">
        <v>3</v>
      </c>
      <c r="D7" s="11">
        <v>4</v>
      </c>
      <c r="E7" s="11" t="s">
        <v>34</v>
      </c>
      <c r="F7" s="12" t="s">
        <v>7</v>
      </c>
      <c r="G7" s="12" t="s">
        <v>8</v>
      </c>
    </row>
    <row r="8" spans="1:7" s="4" customFormat="1">
      <c r="A8" s="13">
        <v>1</v>
      </c>
      <c r="B8" s="14" t="s">
        <v>28</v>
      </c>
      <c r="C8" s="15">
        <v>7973.35</v>
      </c>
      <c r="D8" s="15">
        <f>C8</f>
        <v>7973.35</v>
      </c>
      <c r="E8" s="16">
        <f>C8*15%</f>
        <v>1196.0025000000001</v>
      </c>
      <c r="F8" s="17">
        <f>E8</f>
        <v>1196.0025000000001</v>
      </c>
      <c r="G8" s="17">
        <v>0</v>
      </c>
    </row>
    <row r="9" spans="1:7" s="4" customFormat="1" ht="36.75" customHeight="1">
      <c r="A9" s="18">
        <v>2</v>
      </c>
      <c r="B9" s="19" t="s">
        <v>15</v>
      </c>
      <c r="C9" s="20">
        <v>3505.16</v>
      </c>
      <c r="D9" s="15">
        <f t="shared" ref="D9:D22" si="0">C9</f>
        <v>3505.16</v>
      </c>
      <c r="E9" s="16">
        <f>C9*15%</f>
        <v>525.774</v>
      </c>
      <c r="F9" s="17">
        <f t="shared" ref="F9:F22" si="1">E9</f>
        <v>525.774</v>
      </c>
      <c r="G9" s="20">
        <v>0</v>
      </c>
    </row>
    <row r="10" spans="1:7" s="4" customFormat="1" ht="36.75" customHeight="1">
      <c r="A10" s="18">
        <v>3</v>
      </c>
      <c r="B10" s="19" t="s">
        <v>31</v>
      </c>
      <c r="C10" s="20">
        <v>9175</v>
      </c>
      <c r="D10" s="15">
        <f>C10</f>
        <v>9175</v>
      </c>
      <c r="E10" s="16">
        <v>0</v>
      </c>
      <c r="F10" s="17"/>
      <c r="G10" s="20"/>
    </row>
    <row r="11" spans="1:7" s="4" customFormat="1">
      <c r="A11" s="13">
        <v>4</v>
      </c>
      <c r="B11" s="21" t="s">
        <v>16</v>
      </c>
      <c r="C11" s="20">
        <v>2637310.46</v>
      </c>
      <c r="D11" s="15">
        <f t="shared" si="0"/>
        <v>2637310.46</v>
      </c>
      <c r="E11" s="16">
        <f t="shared" ref="E11:E22" si="2">C11*15%</f>
        <v>395596.56899999996</v>
      </c>
      <c r="F11" s="17">
        <f t="shared" si="1"/>
        <v>395596.56899999996</v>
      </c>
      <c r="G11" s="20">
        <v>0</v>
      </c>
    </row>
    <row r="12" spans="1:7" s="4" customFormat="1">
      <c r="A12" s="18">
        <v>5</v>
      </c>
      <c r="B12" s="21" t="s">
        <v>17</v>
      </c>
      <c r="C12" s="20">
        <v>1810074.64</v>
      </c>
      <c r="D12" s="15">
        <f t="shared" si="0"/>
        <v>1810074.64</v>
      </c>
      <c r="E12" s="16">
        <f t="shared" si="2"/>
        <v>271511.196</v>
      </c>
      <c r="F12" s="17">
        <f t="shared" si="1"/>
        <v>271511.196</v>
      </c>
      <c r="G12" s="20">
        <v>0</v>
      </c>
    </row>
    <row r="13" spans="1:7" s="4" customFormat="1">
      <c r="A13" s="18">
        <v>6</v>
      </c>
      <c r="B13" s="21" t="s">
        <v>18</v>
      </c>
      <c r="C13" s="20">
        <v>182717.33</v>
      </c>
      <c r="D13" s="15">
        <f t="shared" si="0"/>
        <v>182717.33</v>
      </c>
      <c r="E13" s="16">
        <f t="shared" si="2"/>
        <v>27407.599499999997</v>
      </c>
      <c r="F13" s="17">
        <f t="shared" si="1"/>
        <v>27407.599499999997</v>
      </c>
      <c r="G13" s="20">
        <v>0</v>
      </c>
    </row>
    <row r="14" spans="1:7" s="4" customFormat="1">
      <c r="A14" s="13">
        <v>7</v>
      </c>
      <c r="B14" s="21" t="s">
        <v>19</v>
      </c>
      <c r="C14" s="20">
        <v>281105.28999999998</v>
      </c>
      <c r="D14" s="15">
        <f t="shared" si="0"/>
        <v>281105.28999999998</v>
      </c>
      <c r="E14" s="16">
        <f t="shared" si="2"/>
        <v>42165.793499999992</v>
      </c>
      <c r="F14" s="17">
        <f t="shared" si="1"/>
        <v>42165.793499999992</v>
      </c>
      <c r="G14" s="20">
        <v>0</v>
      </c>
    </row>
    <row r="15" spans="1:7" s="4" customFormat="1">
      <c r="A15" s="18">
        <v>8</v>
      </c>
      <c r="B15" s="21" t="s">
        <v>20</v>
      </c>
      <c r="C15" s="20">
        <v>229643.09</v>
      </c>
      <c r="D15" s="15">
        <f t="shared" si="0"/>
        <v>229643.09</v>
      </c>
      <c r="E15" s="16">
        <f t="shared" si="2"/>
        <v>34446.463499999998</v>
      </c>
      <c r="F15" s="17">
        <f t="shared" si="1"/>
        <v>34446.463499999998</v>
      </c>
      <c r="G15" s="20">
        <v>0</v>
      </c>
    </row>
    <row r="16" spans="1:7" s="4" customFormat="1">
      <c r="A16" s="18">
        <v>9</v>
      </c>
      <c r="B16" s="21" t="s">
        <v>21</v>
      </c>
      <c r="C16" s="20">
        <v>53546.68</v>
      </c>
      <c r="D16" s="15">
        <f t="shared" si="0"/>
        <v>53546.68</v>
      </c>
      <c r="E16" s="16">
        <f t="shared" si="2"/>
        <v>8032.0019999999995</v>
      </c>
      <c r="F16" s="17">
        <f t="shared" si="1"/>
        <v>8032.0019999999995</v>
      </c>
      <c r="G16" s="20">
        <v>0</v>
      </c>
    </row>
    <row r="17" spans="1:7" s="4" customFormat="1">
      <c r="A17" s="13">
        <v>10</v>
      </c>
      <c r="B17" s="21" t="s">
        <v>22</v>
      </c>
      <c r="C17" s="20">
        <v>3986.88</v>
      </c>
      <c r="D17" s="15">
        <f t="shared" si="0"/>
        <v>3986.88</v>
      </c>
      <c r="E17" s="16">
        <f t="shared" si="2"/>
        <v>598.03200000000004</v>
      </c>
      <c r="F17" s="17">
        <f t="shared" si="1"/>
        <v>598.03200000000004</v>
      </c>
      <c r="G17" s="20">
        <v>0</v>
      </c>
    </row>
    <row r="18" spans="1:7" s="4" customFormat="1">
      <c r="A18" s="18">
        <v>11</v>
      </c>
      <c r="B18" s="21" t="s">
        <v>23</v>
      </c>
      <c r="C18" s="20">
        <v>13462.3</v>
      </c>
      <c r="D18" s="15">
        <f t="shared" si="0"/>
        <v>13462.3</v>
      </c>
      <c r="E18" s="16">
        <f t="shared" si="2"/>
        <v>2019.3449999999998</v>
      </c>
      <c r="F18" s="17">
        <f t="shared" si="1"/>
        <v>2019.3449999999998</v>
      </c>
      <c r="G18" s="20">
        <v>0</v>
      </c>
    </row>
    <row r="19" spans="1:7" s="4" customFormat="1">
      <c r="A19" s="18">
        <v>12</v>
      </c>
      <c r="B19" s="21" t="s">
        <v>24</v>
      </c>
      <c r="C19" s="20">
        <v>25557.3</v>
      </c>
      <c r="D19" s="15">
        <f t="shared" si="0"/>
        <v>25557.3</v>
      </c>
      <c r="E19" s="16">
        <f t="shared" si="2"/>
        <v>3833.5949999999998</v>
      </c>
      <c r="F19" s="17">
        <f t="shared" si="1"/>
        <v>3833.5949999999998</v>
      </c>
      <c r="G19" s="20">
        <v>0</v>
      </c>
    </row>
    <row r="20" spans="1:7" s="4" customFormat="1">
      <c r="A20" s="13">
        <v>13</v>
      </c>
      <c r="B20" s="21" t="s">
        <v>25</v>
      </c>
      <c r="C20" s="20">
        <v>485588.68</v>
      </c>
      <c r="D20" s="15">
        <f t="shared" si="0"/>
        <v>485588.68</v>
      </c>
      <c r="E20" s="16">
        <f t="shared" si="2"/>
        <v>72838.301999999996</v>
      </c>
      <c r="F20" s="17">
        <f t="shared" si="1"/>
        <v>72838.301999999996</v>
      </c>
      <c r="G20" s="20">
        <v>0</v>
      </c>
    </row>
    <row r="21" spans="1:7" s="4" customFormat="1">
      <c r="A21" s="18">
        <v>14</v>
      </c>
      <c r="B21" s="21" t="s">
        <v>26</v>
      </c>
      <c r="C21" s="20">
        <v>33178.53</v>
      </c>
      <c r="D21" s="15">
        <f t="shared" si="0"/>
        <v>33178.53</v>
      </c>
      <c r="E21" s="16">
        <f t="shared" si="2"/>
        <v>4976.7794999999996</v>
      </c>
      <c r="F21" s="17">
        <f t="shared" si="1"/>
        <v>4976.7794999999996</v>
      </c>
      <c r="G21" s="20">
        <v>0</v>
      </c>
    </row>
    <row r="22" spans="1:7" s="4" customFormat="1">
      <c r="A22" s="18">
        <v>15</v>
      </c>
      <c r="B22" s="21" t="s">
        <v>27</v>
      </c>
      <c r="C22" s="22">
        <v>5440.05</v>
      </c>
      <c r="D22" s="15">
        <f t="shared" si="0"/>
        <v>5440.05</v>
      </c>
      <c r="E22" s="16">
        <f t="shared" si="2"/>
        <v>816.00750000000005</v>
      </c>
      <c r="F22" s="17">
        <f t="shared" si="1"/>
        <v>816.00750000000005</v>
      </c>
      <c r="G22" s="23">
        <v>0</v>
      </c>
    </row>
    <row r="23" spans="1:7" s="3" customFormat="1">
      <c r="A23" s="24"/>
      <c r="B23" s="25" t="s">
        <v>1</v>
      </c>
      <c r="C23" s="26">
        <f>SUM(C8:C22)</f>
        <v>5782264.7399999984</v>
      </c>
      <c r="D23" s="26">
        <f>SUM(D8:D22)</f>
        <v>5782264.7399999984</v>
      </c>
      <c r="E23" s="26">
        <f>SUM(E8:E22)</f>
        <v>865963.46099999978</v>
      </c>
      <c r="F23" s="26">
        <f t="shared" ref="F23:G23" si="3">SUM(F8:F22)</f>
        <v>865963.46099999978</v>
      </c>
      <c r="G23" s="26">
        <f t="shared" si="3"/>
        <v>0</v>
      </c>
    </row>
    <row r="24" spans="1:7">
      <c r="A24" s="12"/>
      <c r="B24" s="27" t="s">
        <v>9</v>
      </c>
      <c r="C24" s="28">
        <f>C23*0.19</f>
        <v>1098630.3005999997</v>
      </c>
      <c r="D24" s="28">
        <f>D23*0.19</f>
        <v>1098630.3005999997</v>
      </c>
      <c r="E24" s="23">
        <f>ROUND(E23*0.19,2)</f>
        <v>164533.06</v>
      </c>
      <c r="F24" s="23">
        <f t="shared" ref="F24:G24" si="4">F23*0.19</f>
        <v>164533.05758999995</v>
      </c>
      <c r="G24" s="23">
        <f t="shared" si="4"/>
        <v>0</v>
      </c>
    </row>
    <row r="25" spans="1:7">
      <c r="A25" s="12"/>
      <c r="B25" s="27" t="s">
        <v>10</v>
      </c>
      <c r="C25" s="24">
        <f>C23+C24</f>
        <v>6880895.0405999981</v>
      </c>
      <c r="D25" s="24">
        <f>D23+D24</f>
        <v>6880895.0405999981</v>
      </c>
      <c r="E25" s="26">
        <f t="shared" ref="E25:G25" si="5">E23+E24</f>
        <v>1030496.5209999997</v>
      </c>
      <c r="F25" s="26">
        <f t="shared" si="5"/>
        <v>1030496.5185899998</v>
      </c>
      <c r="G25" s="26">
        <f t="shared" si="5"/>
        <v>0</v>
      </c>
    </row>
    <row r="26" spans="1:7">
      <c r="A26" s="29"/>
      <c r="B26" s="30" t="s">
        <v>12</v>
      </c>
      <c r="C26" s="30"/>
      <c r="D26" s="30"/>
      <c r="E26" s="30"/>
      <c r="F26" s="30"/>
      <c r="G26" s="30"/>
    </row>
    <row r="27" spans="1:7" ht="33" customHeight="1">
      <c r="A27" s="12">
        <v>1</v>
      </c>
      <c r="B27" s="31" t="s">
        <v>13</v>
      </c>
      <c r="C27" s="12"/>
      <c r="D27" s="12"/>
      <c r="E27" s="24">
        <f>E25</f>
        <v>1030496.5209999997</v>
      </c>
      <c r="F27" s="24">
        <f>F25</f>
        <v>1030496.5185899998</v>
      </c>
      <c r="G27" s="24">
        <f>G25</f>
        <v>0</v>
      </c>
    </row>
    <row r="28" spans="1:7" ht="31.8" hidden="1">
      <c r="A28" s="12">
        <v>2</v>
      </c>
      <c r="B28" s="31" t="s">
        <v>30</v>
      </c>
      <c r="C28" s="12"/>
      <c r="D28" s="12"/>
      <c r="E28" s="12"/>
      <c r="F28" s="12"/>
      <c r="G28" s="12"/>
    </row>
    <row r="29" spans="1:7" ht="31.8" hidden="1">
      <c r="A29" s="12">
        <v>3</v>
      </c>
      <c r="B29" s="31" t="s">
        <v>29</v>
      </c>
      <c r="C29" s="12"/>
      <c r="D29" s="12"/>
      <c r="E29" s="12"/>
      <c r="F29" s="12"/>
      <c r="G29" s="12"/>
    </row>
    <row r="30" spans="1:7">
      <c r="A30" s="12"/>
      <c r="B30" s="27" t="s">
        <v>14</v>
      </c>
      <c r="C30" s="32"/>
      <c r="D30" s="32"/>
      <c r="E30" s="24">
        <f>E27</f>
        <v>1030496.5209999997</v>
      </c>
      <c r="F30" s="24">
        <f t="shared" ref="F30:G30" si="6">F27</f>
        <v>1030496.5185899998</v>
      </c>
      <c r="G30" s="24">
        <f t="shared" si="6"/>
        <v>0</v>
      </c>
    </row>
    <row r="32" spans="1:7">
      <c r="B32" s="6"/>
      <c r="C32" s="6"/>
      <c r="E32" s="6"/>
      <c r="F32" s="6"/>
    </row>
    <row r="33" spans="2:6">
      <c r="B33" s="6"/>
      <c r="C33" s="6"/>
      <c r="E33" s="6"/>
      <c r="F33" s="6"/>
    </row>
  </sheetData>
  <mergeCells count="13">
    <mergeCell ref="B2:G2"/>
    <mergeCell ref="B26:G26"/>
    <mergeCell ref="C4:C6"/>
    <mergeCell ref="D4:D6"/>
    <mergeCell ref="E4:E6"/>
    <mergeCell ref="F4:F6"/>
    <mergeCell ref="A4:A6"/>
    <mergeCell ref="B4:B6"/>
    <mergeCell ref="G4:G6"/>
    <mergeCell ref="B32:C32"/>
    <mergeCell ref="B33:C33"/>
    <mergeCell ref="E32:F32"/>
    <mergeCell ref="E33:F33"/>
  </mergeCells>
  <printOptions horizontalCentered="1"/>
  <pageMargins left="0.19685039370078741" right="3.937007874015748E-2" top="0.15748031496062992" bottom="0" header="0.15748031496062992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Anuta IUGA</dc:creator>
  <cp:lastModifiedBy>MMalac</cp:lastModifiedBy>
  <cp:lastPrinted>2022-07-22T07:40:02Z</cp:lastPrinted>
  <dcterms:created xsi:type="dcterms:W3CDTF">2020-02-07T11:38:17Z</dcterms:created>
  <dcterms:modified xsi:type="dcterms:W3CDTF">2023-07-19T09:30:33Z</dcterms:modified>
</cp:coreProperties>
</file>