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2760" yWindow="32760" windowWidth="20490" windowHeight="7545" tabRatio="818" firstSheet="1" activeTab="1"/>
  </bookViews>
  <sheets>
    <sheet name="PROIECTE APRILIE 2016" sheetId="5" state="hidden" r:id="rId1"/>
    <sheet name="Proiecte Iunie2017 act. 09.2020" sheetId="1" r:id="rId2"/>
    <sheet name="PORTOFOLIU PROIECTE UAT (2)" sheetId="2" state="hidden" r:id="rId3"/>
    <sheet name="SINTEZA MODIF 24 FEBRUARIE 2017" sheetId="3" state="hidden" r:id="rId4"/>
    <sheet name="SINTEZA MODIF 15 MARTIE 2017" sheetId="4" state="hidden" r:id="rId5"/>
    <sheet name="Proiecte Timisoara" sheetId="6" r:id="rId6"/>
    <sheet name="POR_AP4" sheetId="7" r:id="rId7"/>
    <sheet name="PORalteaxe" sheetId="8" r:id="rId8"/>
    <sheet name="Cooperare_transf_transnat" sheetId="9" r:id="rId9"/>
    <sheet name="buget_loc_fd_proprii" sheetId="10" r:id="rId10"/>
    <sheet name="POIM_programe" sheetId="12" r:id="rId11"/>
  </sheets>
  <definedNames>
    <definedName name="_xlnm._FilterDatabase" localSheetId="1" hidden="1">'Proiecte Iunie2017 act. 09.2020'!$A$2:$BI$317</definedName>
    <definedName name="_xlnm.Print_Area" localSheetId="1">'Proiecte Iunie2017 act. 09.2020'!$A$2:$K$12</definedName>
    <definedName name="_xlnm.Print_Area" localSheetId="5">'Proiecte Timisoara'!$A$2:$L$237</definedName>
    <definedName name="_xlnm.Print_Titles" localSheetId="1">'Proiecte Iunie2017 act. 09.2020'!$2:$4</definedName>
  </definedNames>
  <calcPr calcId="125725"/>
</workbook>
</file>

<file path=xl/calcChain.xml><?xml version="1.0" encoding="utf-8"?>
<calcChain xmlns="http://schemas.openxmlformats.org/spreadsheetml/2006/main">
  <c r="A5" i="12"/>
  <c r="B5"/>
  <c r="C5"/>
  <c r="D5"/>
  <c r="E5"/>
  <c r="F5"/>
  <c r="G5"/>
  <c r="H5"/>
  <c r="J5"/>
  <c r="K5"/>
  <c r="L5"/>
  <c r="M5"/>
  <c r="N5"/>
  <c r="A6"/>
  <c r="B6"/>
  <c r="C6"/>
  <c r="D6"/>
  <c r="E6"/>
  <c r="F6"/>
  <c r="G6"/>
  <c r="H6"/>
  <c r="J6"/>
  <c r="K6"/>
  <c r="L6"/>
  <c r="M6"/>
  <c r="N6"/>
  <c r="A7"/>
  <c r="B7"/>
  <c r="C7"/>
  <c r="D7"/>
  <c r="E7"/>
  <c r="F7"/>
  <c r="G7"/>
  <c r="H7"/>
  <c r="J7"/>
  <c r="K7"/>
  <c r="L7"/>
  <c r="M7"/>
  <c r="N7"/>
  <c r="A8"/>
  <c r="B8"/>
  <c r="C8"/>
  <c r="D8"/>
  <c r="E8"/>
  <c r="F8"/>
  <c r="G8"/>
  <c r="H8"/>
  <c r="J8"/>
  <c r="K8"/>
  <c r="L8"/>
  <c r="M8"/>
  <c r="N8"/>
  <c r="A9"/>
  <c r="B9"/>
  <c r="C9"/>
  <c r="D9"/>
  <c r="E9"/>
  <c r="F9"/>
  <c r="G9"/>
  <c r="H9"/>
  <c r="I9"/>
  <c r="J9"/>
  <c r="K9"/>
  <c r="L9"/>
  <c r="M9"/>
  <c r="N9"/>
  <c r="A10"/>
  <c r="B10"/>
  <c r="C10"/>
  <c r="D10"/>
  <c r="E10"/>
  <c r="F10"/>
  <c r="G10"/>
  <c r="H10"/>
  <c r="J10"/>
  <c r="K10"/>
  <c r="L10"/>
  <c r="M10"/>
  <c r="N10"/>
  <c r="A11"/>
  <c r="B11"/>
  <c r="C11"/>
  <c r="D11"/>
  <c r="E11"/>
  <c r="F11"/>
  <c r="G11"/>
  <c r="H11"/>
  <c r="J11"/>
  <c r="K11"/>
  <c r="L11"/>
  <c r="M11"/>
  <c r="N11"/>
  <c r="A12"/>
  <c r="B12"/>
  <c r="C12"/>
  <c r="D12"/>
  <c r="E12"/>
  <c r="F12"/>
  <c r="G12"/>
  <c r="H12"/>
  <c r="J12"/>
  <c r="K12"/>
  <c r="L12"/>
  <c r="M12"/>
  <c r="N12"/>
  <c r="A13"/>
  <c r="B13"/>
  <c r="C13"/>
  <c r="D13"/>
  <c r="E13"/>
  <c r="F13"/>
  <c r="G13"/>
  <c r="H13"/>
  <c r="J13"/>
  <c r="K13"/>
  <c r="L13"/>
  <c r="M13"/>
  <c r="N13"/>
  <c r="A14"/>
  <c r="B14"/>
  <c r="C14"/>
  <c r="D14"/>
  <c r="E14"/>
  <c r="F14"/>
  <c r="G14"/>
  <c r="H14"/>
  <c r="J14"/>
  <c r="K14"/>
  <c r="L14"/>
  <c r="M14"/>
  <c r="N14"/>
  <c r="A15"/>
  <c r="B15"/>
  <c r="C15"/>
  <c r="D15"/>
  <c r="E15"/>
  <c r="F15"/>
  <c r="G15"/>
  <c r="H15"/>
  <c r="J15"/>
  <c r="K15"/>
  <c r="L15"/>
  <c r="M15"/>
  <c r="N15"/>
  <c r="A16"/>
  <c r="B16"/>
  <c r="C16"/>
  <c r="D16"/>
  <c r="E16"/>
  <c r="F16"/>
  <c r="G16"/>
  <c r="H16"/>
  <c r="J16"/>
  <c r="K16"/>
  <c r="L16"/>
  <c r="M16"/>
  <c r="N16"/>
  <c r="A17"/>
  <c r="B17"/>
  <c r="C17"/>
  <c r="D17"/>
  <c r="E17"/>
  <c r="F17"/>
  <c r="G17"/>
  <c r="H17"/>
  <c r="J17"/>
  <c r="K17"/>
  <c r="L17"/>
  <c r="M17"/>
  <c r="N17"/>
  <c r="A18"/>
  <c r="B18"/>
  <c r="C18"/>
  <c r="D18"/>
  <c r="E18"/>
  <c r="F18"/>
  <c r="G18"/>
  <c r="H18"/>
  <c r="J18"/>
  <c r="K18"/>
  <c r="L18"/>
  <c r="M18"/>
  <c r="N18"/>
  <c r="A19"/>
  <c r="B19"/>
  <c r="C19"/>
  <c r="D19"/>
  <c r="E19"/>
  <c r="F19"/>
  <c r="G19"/>
  <c r="H19"/>
  <c r="J19"/>
  <c r="K19"/>
  <c r="L19"/>
  <c r="M19"/>
  <c r="N19"/>
  <c r="A20"/>
  <c r="B20"/>
  <c r="C20"/>
  <c r="D20"/>
  <c r="E20"/>
  <c r="F20"/>
  <c r="G20"/>
  <c r="H20"/>
  <c r="I20"/>
  <c r="J20"/>
  <c r="K20"/>
  <c r="L20"/>
  <c r="M20"/>
  <c r="N20"/>
  <c r="A21"/>
  <c r="B21"/>
  <c r="C21"/>
  <c r="D21"/>
  <c r="E21"/>
  <c r="F21"/>
  <c r="G21"/>
  <c r="H21"/>
  <c r="I21"/>
  <c r="J21"/>
  <c r="K21"/>
  <c r="L21"/>
  <c r="M21"/>
  <c r="N21"/>
  <c r="A22"/>
  <c r="B22"/>
  <c r="C22"/>
  <c r="D22"/>
  <c r="E22"/>
  <c r="F22"/>
  <c r="G22"/>
  <c r="H22"/>
  <c r="I22"/>
  <c r="J22"/>
  <c r="K22"/>
  <c r="L22"/>
  <c r="M22"/>
  <c r="N22"/>
  <c r="A23"/>
  <c r="B23"/>
  <c r="C23"/>
  <c r="D23"/>
  <c r="E23"/>
  <c r="F23"/>
  <c r="G23"/>
  <c r="H23"/>
  <c r="J23"/>
  <c r="K23"/>
  <c r="L23"/>
  <c r="M23"/>
  <c r="N23"/>
  <c r="A24"/>
  <c r="B24"/>
  <c r="C24"/>
  <c r="D24"/>
  <c r="E24"/>
  <c r="F24"/>
  <c r="G24"/>
  <c r="H24"/>
  <c r="I24"/>
  <c r="J24"/>
  <c r="K24"/>
  <c r="L24"/>
  <c r="M24"/>
  <c r="N24"/>
  <c r="A25"/>
  <c r="B25"/>
  <c r="C25"/>
  <c r="D25"/>
  <c r="E25"/>
  <c r="F25"/>
  <c r="G25"/>
  <c r="H25"/>
  <c r="I25"/>
  <c r="J25"/>
  <c r="K25"/>
  <c r="L25"/>
  <c r="M25"/>
  <c r="N25"/>
  <c r="A5" i="10"/>
  <c r="B5"/>
  <c r="C5"/>
  <c r="D5"/>
  <c r="E5"/>
  <c r="F5"/>
  <c r="G5"/>
  <c r="H5"/>
  <c r="J5"/>
  <c r="K5"/>
  <c r="L5"/>
  <c r="M5"/>
  <c r="N5"/>
  <c r="A6"/>
  <c r="B6"/>
  <c r="C6"/>
  <c r="D6"/>
  <c r="E6"/>
  <c r="F6"/>
  <c r="G6"/>
  <c r="H6"/>
  <c r="J6"/>
  <c r="K6"/>
  <c r="L6"/>
  <c r="M6"/>
  <c r="N6"/>
  <c r="A7"/>
  <c r="B7"/>
  <c r="C7"/>
  <c r="D7"/>
  <c r="E7"/>
  <c r="F7"/>
  <c r="G7"/>
  <c r="H7"/>
  <c r="J7"/>
  <c r="K7"/>
  <c r="L7"/>
  <c r="M7"/>
  <c r="N7"/>
  <c r="A8"/>
  <c r="B8"/>
  <c r="C8"/>
  <c r="D8"/>
  <c r="E8"/>
  <c r="F8"/>
  <c r="G8"/>
  <c r="H8"/>
  <c r="J8"/>
  <c r="K8"/>
  <c r="L8"/>
  <c r="M8"/>
  <c r="N8"/>
  <c r="A9"/>
  <c r="B9"/>
  <c r="C9"/>
  <c r="D9"/>
  <c r="E9"/>
  <c r="F9"/>
  <c r="G9"/>
  <c r="H9"/>
  <c r="J9"/>
  <c r="K9"/>
  <c r="L9"/>
  <c r="M9"/>
  <c r="N9"/>
  <c r="A10"/>
  <c r="B10"/>
  <c r="C10"/>
  <c r="D10"/>
  <c r="E10"/>
  <c r="F10"/>
  <c r="G10"/>
  <c r="H10"/>
  <c r="J10"/>
  <c r="K10"/>
  <c r="L10"/>
  <c r="M10"/>
  <c r="N10"/>
  <c r="A11"/>
  <c r="B11"/>
  <c r="C11"/>
  <c r="D11"/>
  <c r="E11"/>
  <c r="F11"/>
  <c r="G11"/>
  <c r="H11"/>
  <c r="J11"/>
  <c r="K11"/>
  <c r="L11"/>
  <c r="M11"/>
  <c r="N11"/>
  <c r="A12"/>
  <c r="B12"/>
  <c r="C12"/>
  <c r="D12"/>
  <c r="E12"/>
  <c r="F12"/>
  <c r="G12"/>
  <c r="H12"/>
  <c r="J12"/>
  <c r="K12"/>
  <c r="L12"/>
  <c r="M12"/>
  <c r="N12"/>
  <c r="A13"/>
  <c r="B13"/>
  <c r="C13"/>
  <c r="D13"/>
  <c r="E13"/>
  <c r="F13"/>
  <c r="G13"/>
  <c r="H13"/>
  <c r="J13"/>
  <c r="K13"/>
  <c r="L13"/>
  <c r="M13"/>
  <c r="N13"/>
  <c r="A14"/>
  <c r="B14"/>
  <c r="C14"/>
  <c r="D14"/>
  <c r="E14"/>
  <c r="F14"/>
  <c r="G14"/>
  <c r="H14"/>
  <c r="J14"/>
  <c r="K14"/>
  <c r="L14"/>
  <c r="M14"/>
  <c r="N14"/>
  <c r="A15"/>
  <c r="B15"/>
  <c r="C15"/>
  <c r="D15"/>
  <c r="E15"/>
  <c r="F15"/>
  <c r="G15"/>
  <c r="H15"/>
  <c r="J15"/>
  <c r="K15"/>
  <c r="L15"/>
  <c r="M15"/>
  <c r="N15"/>
  <c r="A16"/>
  <c r="B16"/>
  <c r="C16"/>
  <c r="D16"/>
  <c r="E16"/>
  <c r="F16"/>
  <c r="G16"/>
  <c r="H16"/>
  <c r="J16"/>
  <c r="K16"/>
  <c r="L16"/>
  <c r="M16"/>
  <c r="N16"/>
  <c r="A17"/>
  <c r="B17"/>
  <c r="C17"/>
  <c r="D17"/>
  <c r="E17"/>
  <c r="F17"/>
  <c r="G17"/>
  <c r="H17"/>
  <c r="J17"/>
  <c r="K17"/>
  <c r="L17"/>
  <c r="M17"/>
  <c r="N17"/>
  <c r="A18"/>
  <c r="B18"/>
  <c r="C18"/>
  <c r="D18"/>
  <c r="E18"/>
  <c r="F18"/>
  <c r="G18"/>
  <c r="H18"/>
  <c r="J18"/>
  <c r="K18"/>
  <c r="L18"/>
  <c r="M18"/>
  <c r="N18"/>
  <c r="A19"/>
  <c r="B19"/>
  <c r="C19"/>
  <c r="D19"/>
  <c r="E19"/>
  <c r="F19"/>
  <c r="G19"/>
  <c r="H19"/>
  <c r="J19"/>
  <c r="K19"/>
  <c r="L19"/>
  <c r="M19"/>
  <c r="N19"/>
  <c r="A20"/>
  <c r="B20"/>
  <c r="C20"/>
  <c r="D20"/>
  <c r="E20"/>
  <c r="F20"/>
  <c r="G20"/>
  <c r="H20"/>
  <c r="J20"/>
  <c r="K20"/>
  <c r="L20"/>
  <c r="M20"/>
  <c r="N20"/>
  <c r="A21"/>
  <c r="B21"/>
  <c r="C21"/>
  <c r="D21"/>
  <c r="E21"/>
  <c r="F21"/>
  <c r="G21"/>
  <c r="H21"/>
  <c r="J21"/>
  <c r="K21"/>
  <c r="L21"/>
  <c r="M21"/>
  <c r="N21"/>
  <c r="A22"/>
  <c r="B22"/>
  <c r="C22"/>
  <c r="D22"/>
  <c r="E22"/>
  <c r="F22"/>
  <c r="G22"/>
  <c r="H22"/>
  <c r="J22"/>
  <c r="K22"/>
  <c r="L22"/>
  <c r="M22"/>
  <c r="N22"/>
  <c r="A23"/>
  <c r="B23"/>
  <c r="C23"/>
  <c r="D23"/>
  <c r="E23"/>
  <c r="F23"/>
  <c r="G23"/>
  <c r="H23"/>
  <c r="J23"/>
  <c r="K23"/>
  <c r="L23"/>
  <c r="M23"/>
  <c r="N23"/>
  <c r="A24"/>
  <c r="B24"/>
  <c r="C24"/>
  <c r="D24"/>
  <c r="E24"/>
  <c r="F24"/>
  <c r="G24"/>
  <c r="H24"/>
  <c r="J24"/>
  <c r="K24"/>
  <c r="L24"/>
  <c r="M24"/>
  <c r="N24"/>
  <c r="A25"/>
  <c r="B25"/>
  <c r="C25"/>
  <c r="D25"/>
  <c r="E25"/>
  <c r="F25"/>
  <c r="G25"/>
  <c r="H25"/>
  <c r="J25"/>
  <c r="K25"/>
  <c r="L25"/>
  <c r="M25"/>
  <c r="N25"/>
  <c r="A26"/>
  <c r="B26"/>
  <c r="C26"/>
  <c r="D26"/>
  <c r="E26"/>
  <c r="F26"/>
  <c r="G26"/>
  <c r="H26"/>
  <c r="J26"/>
  <c r="K26"/>
  <c r="L26"/>
  <c r="M26"/>
  <c r="N26"/>
  <c r="A27"/>
  <c r="B27"/>
  <c r="C27"/>
  <c r="D27"/>
  <c r="E27"/>
  <c r="F27"/>
  <c r="G27"/>
  <c r="H27"/>
  <c r="J27"/>
  <c r="K27"/>
  <c r="L27"/>
  <c r="M27"/>
  <c r="N27"/>
  <c r="A28"/>
  <c r="B28"/>
  <c r="C28"/>
  <c r="D28"/>
  <c r="E28"/>
  <c r="F28"/>
  <c r="G28"/>
  <c r="H28"/>
  <c r="J28"/>
  <c r="K28"/>
  <c r="L28"/>
  <c r="M28"/>
  <c r="N28"/>
  <c r="A29"/>
  <c r="B29"/>
  <c r="C29"/>
  <c r="D29"/>
  <c r="E29"/>
  <c r="F29"/>
  <c r="G29"/>
  <c r="H29"/>
  <c r="J29"/>
  <c r="K29"/>
  <c r="L29"/>
  <c r="M29"/>
  <c r="N29"/>
  <c r="A30"/>
  <c r="B30"/>
  <c r="C30"/>
  <c r="D30"/>
  <c r="E30"/>
  <c r="F30"/>
  <c r="G30"/>
  <c r="H30"/>
  <c r="J30"/>
  <c r="K30"/>
  <c r="L30"/>
  <c r="M30"/>
  <c r="N30"/>
  <c r="A31"/>
  <c r="B31"/>
  <c r="C31"/>
  <c r="D31"/>
  <c r="E31"/>
  <c r="F31"/>
  <c r="G31"/>
  <c r="H31"/>
  <c r="J31"/>
  <c r="K31"/>
  <c r="L31"/>
  <c r="M31"/>
  <c r="N31"/>
  <c r="A32"/>
  <c r="B32"/>
  <c r="C32"/>
  <c r="D32"/>
  <c r="E32"/>
  <c r="F32"/>
  <c r="G32"/>
  <c r="H32"/>
  <c r="J32"/>
  <c r="K32"/>
  <c r="L32"/>
  <c r="M32"/>
  <c r="N32"/>
  <c r="A33"/>
  <c r="B33"/>
  <c r="C33"/>
  <c r="D33"/>
  <c r="E33"/>
  <c r="F33"/>
  <c r="G33"/>
  <c r="H33"/>
  <c r="J33"/>
  <c r="K33"/>
  <c r="L33"/>
  <c r="M33"/>
  <c r="N33"/>
  <c r="A34"/>
  <c r="B34"/>
  <c r="C34"/>
  <c r="D34"/>
  <c r="E34"/>
  <c r="F34"/>
  <c r="G34"/>
  <c r="H34"/>
  <c r="J34"/>
  <c r="K34"/>
  <c r="L34"/>
  <c r="M34"/>
  <c r="N34"/>
  <c r="A35"/>
  <c r="B35"/>
  <c r="C35"/>
  <c r="D35"/>
  <c r="E35"/>
  <c r="F35"/>
  <c r="G35"/>
  <c r="H35"/>
  <c r="J35"/>
  <c r="K35"/>
  <c r="L35"/>
  <c r="M35"/>
  <c r="N35"/>
  <c r="A36"/>
  <c r="B36"/>
  <c r="C36"/>
  <c r="D36"/>
  <c r="E36"/>
  <c r="F36"/>
  <c r="G36"/>
  <c r="H36"/>
  <c r="J36"/>
  <c r="K36"/>
  <c r="L36"/>
  <c r="M36"/>
  <c r="N36"/>
  <c r="A37"/>
  <c r="B37"/>
  <c r="C37"/>
  <c r="D37"/>
  <c r="E37"/>
  <c r="F37"/>
  <c r="G37"/>
  <c r="H37"/>
  <c r="J37"/>
  <c r="K37"/>
  <c r="L37"/>
  <c r="M37"/>
  <c r="N37"/>
  <c r="A38"/>
  <c r="B38"/>
  <c r="C38"/>
  <c r="D38"/>
  <c r="E38"/>
  <c r="F38"/>
  <c r="G38"/>
  <c r="H38"/>
  <c r="J38"/>
  <c r="K38"/>
  <c r="L38"/>
  <c r="M38"/>
  <c r="N38"/>
  <c r="A39"/>
  <c r="B39"/>
  <c r="C39"/>
  <c r="D39"/>
  <c r="E39"/>
  <c r="F39"/>
  <c r="G39"/>
  <c r="H39"/>
  <c r="J39"/>
  <c r="K39"/>
  <c r="L39"/>
  <c r="M39"/>
  <c r="N39"/>
  <c r="A40"/>
  <c r="B40"/>
  <c r="C40"/>
  <c r="D40"/>
  <c r="E40"/>
  <c r="F40"/>
  <c r="G40"/>
  <c r="H40"/>
  <c r="J40"/>
  <c r="K40"/>
  <c r="L40"/>
  <c r="M40"/>
  <c r="N40"/>
  <c r="A41"/>
  <c r="B41"/>
  <c r="C41"/>
  <c r="D41"/>
  <c r="E41"/>
  <c r="F41"/>
  <c r="G41"/>
  <c r="H41"/>
  <c r="J41"/>
  <c r="K41"/>
  <c r="L41"/>
  <c r="M41"/>
  <c r="N41"/>
  <c r="A42"/>
  <c r="B42"/>
  <c r="C42"/>
  <c r="D42"/>
  <c r="E42"/>
  <c r="F42"/>
  <c r="G42"/>
  <c r="H42"/>
  <c r="J42"/>
  <c r="K42"/>
  <c r="L42"/>
  <c r="M42"/>
  <c r="N42"/>
  <c r="A43"/>
  <c r="B43"/>
  <c r="C43"/>
  <c r="D43"/>
  <c r="E43"/>
  <c r="F43"/>
  <c r="G43"/>
  <c r="H43"/>
  <c r="J43"/>
  <c r="K43"/>
  <c r="L43"/>
  <c r="M43"/>
  <c r="N43"/>
  <c r="A44"/>
  <c r="B44"/>
  <c r="C44"/>
  <c r="D44"/>
  <c r="E44"/>
  <c r="F44"/>
  <c r="G44"/>
  <c r="H44"/>
  <c r="J44"/>
  <c r="K44"/>
  <c r="L44"/>
  <c r="M44"/>
  <c r="N44"/>
  <c r="A45"/>
  <c r="B45"/>
  <c r="C45"/>
  <c r="D45"/>
  <c r="E45"/>
  <c r="F45"/>
  <c r="G45"/>
  <c r="H45"/>
  <c r="J45"/>
  <c r="K45"/>
  <c r="L45"/>
  <c r="M45"/>
  <c r="N45"/>
  <c r="A46"/>
  <c r="B46"/>
  <c r="C46"/>
  <c r="D46"/>
  <c r="E46"/>
  <c r="F46"/>
  <c r="G46"/>
  <c r="H46"/>
  <c r="J46"/>
  <c r="K46"/>
  <c r="L46"/>
  <c r="M46"/>
  <c r="N46"/>
  <c r="A47"/>
  <c r="B47"/>
  <c r="C47"/>
  <c r="D47"/>
  <c r="E47"/>
  <c r="F47"/>
  <c r="G47"/>
  <c r="H47"/>
  <c r="I47"/>
  <c r="J47"/>
  <c r="K47"/>
  <c r="L47"/>
  <c r="M47"/>
  <c r="N47"/>
  <c r="A48"/>
  <c r="B48"/>
  <c r="C48"/>
  <c r="D48"/>
  <c r="E48"/>
  <c r="F48"/>
  <c r="G48"/>
  <c r="H48"/>
  <c r="I48"/>
  <c r="J48"/>
  <c r="K48"/>
  <c r="L48"/>
  <c r="M48"/>
  <c r="N48"/>
  <c r="A49"/>
  <c r="B49"/>
  <c r="C49"/>
  <c r="D49"/>
  <c r="E49"/>
  <c r="F49"/>
  <c r="G49"/>
  <c r="H49"/>
  <c r="I49"/>
  <c r="J49"/>
  <c r="K49"/>
  <c r="L49"/>
  <c r="M49"/>
  <c r="N49"/>
  <c r="A50"/>
  <c r="B50"/>
  <c r="C50"/>
  <c r="D50"/>
  <c r="E50"/>
  <c r="F50"/>
  <c r="G50"/>
  <c r="H50"/>
  <c r="I50"/>
  <c r="J50"/>
  <c r="K50"/>
  <c r="L50"/>
  <c r="M50"/>
  <c r="N50"/>
  <c r="A51"/>
  <c r="B51"/>
  <c r="C51"/>
  <c r="D51"/>
  <c r="E51"/>
  <c r="F51"/>
  <c r="G51"/>
  <c r="H51"/>
  <c r="I51"/>
  <c r="K51"/>
  <c r="L51"/>
  <c r="M51"/>
  <c r="N51"/>
  <c r="A52"/>
  <c r="B52"/>
  <c r="C52"/>
  <c r="D52"/>
  <c r="E52"/>
  <c r="F52"/>
  <c r="G52"/>
  <c r="H52"/>
  <c r="I52"/>
  <c r="K52"/>
  <c r="L52"/>
  <c r="M52"/>
  <c r="N52"/>
  <c r="A53"/>
  <c r="B53"/>
  <c r="D53"/>
  <c r="E53"/>
  <c r="F53"/>
  <c r="G53"/>
  <c r="H53"/>
  <c r="K53"/>
  <c r="L53"/>
  <c r="M53"/>
  <c r="N53"/>
  <c r="D54"/>
  <c r="E54"/>
  <c r="F54"/>
  <c r="G54"/>
  <c r="H54"/>
  <c r="J54"/>
  <c r="K54"/>
  <c r="L54"/>
  <c r="M54"/>
  <c r="N54"/>
  <c r="D55"/>
  <c r="E55"/>
  <c r="F55"/>
  <c r="G55"/>
  <c r="H55"/>
  <c r="J55"/>
  <c r="K55"/>
  <c r="L55"/>
  <c r="M55"/>
  <c r="N55"/>
  <c r="D56"/>
  <c r="E56"/>
  <c r="F56"/>
  <c r="G56"/>
  <c r="H56"/>
  <c r="J56"/>
  <c r="K56"/>
  <c r="L56"/>
  <c r="M56"/>
  <c r="N56"/>
  <c r="A57"/>
  <c r="B57"/>
  <c r="C57"/>
  <c r="D57"/>
  <c r="E57"/>
  <c r="F57"/>
  <c r="G57"/>
  <c r="H57"/>
  <c r="I57"/>
  <c r="J57"/>
  <c r="K57"/>
  <c r="L57"/>
  <c r="M57"/>
  <c r="N57"/>
  <c r="A58"/>
  <c r="B58"/>
  <c r="C58"/>
  <c r="D58"/>
  <c r="E58"/>
  <c r="F58"/>
  <c r="G58"/>
  <c r="H58"/>
  <c r="I58"/>
  <c r="J58"/>
  <c r="K58"/>
  <c r="L58"/>
  <c r="M58"/>
  <c r="N58"/>
  <c r="A59"/>
  <c r="B59"/>
  <c r="C59"/>
  <c r="D59"/>
  <c r="E59"/>
  <c r="F59"/>
  <c r="G59"/>
  <c r="H59"/>
  <c r="I59"/>
  <c r="J59"/>
  <c r="K59"/>
  <c r="L59"/>
  <c r="M59"/>
  <c r="N59"/>
  <c r="A60"/>
  <c r="B60"/>
  <c r="C60"/>
  <c r="D60"/>
  <c r="E60"/>
  <c r="F60"/>
  <c r="G60"/>
  <c r="H60"/>
  <c r="I60"/>
  <c r="J60"/>
  <c r="K60"/>
  <c r="L60"/>
  <c r="M60"/>
  <c r="N60"/>
  <c r="A61"/>
  <c r="B61"/>
  <c r="C61"/>
  <c r="D61"/>
  <c r="E61"/>
  <c r="F61"/>
  <c r="G61"/>
  <c r="H61"/>
  <c r="I61"/>
  <c r="J61"/>
  <c r="K61"/>
  <c r="L61"/>
  <c r="M61"/>
  <c r="N61"/>
  <c r="A62"/>
  <c r="B62"/>
  <c r="C62"/>
  <c r="D62"/>
  <c r="E62"/>
  <c r="F62"/>
  <c r="G62"/>
  <c r="H62"/>
  <c r="I62"/>
  <c r="K62"/>
  <c r="L62"/>
  <c r="M62"/>
  <c r="N62"/>
  <c r="A63"/>
  <c r="B63"/>
  <c r="C63"/>
  <c r="D63"/>
  <c r="E63"/>
  <c r="F63"/>
  <c r="G63"/>
  <c r="H63"/>
  <c r="I63"/>
  <c r="K63"/>
  <c r="L63"/>
  <c r="M63"/>
  <c r="N63"/>
  <c r="A64"/>
  <c r="B64"/>
  <c r="C64"/>
  <c r="D64"/>
  <c r="E64"/>
  <c r="F64"/>
  <c r="G64"/>
  <c r="H64"/>
  <c r="I64"/>
  <c r="J64"/>
  <c r="K64"/>
  <c r="L64"/>
  <c r="M64"/>
  <c r="N64"/>
  <c r="A65"/>
  <c r="B65"/>
  <c r="C65"/>
  <c r="D65"/>
  <c r="E65"/>
  <c r="F65"/>
  <c r="G65"/>
  <c r="H65"/>
  <c r="I65"/>
  <c r="J65"/>
  <c r="K65"/>
  <c r="L65"/>
  <c r="M65"/>
  <c r="N65"/>
  <c r="A66"/>
  <c r="B66"/>
  <c r="C66"/>
  <c r="D66"/>
  <c r="E66"/>
  <c r="F66"/>
  <c r="G66"/>
  <c r="H66"/>
  <c r="I66"/>
  <c r="J66"/>
  <c r="K66"/>
  <c r="L66"/>
  <c r="M66"/>
  <c r="N66"/>
  <c r="A67"/>
  <c r="B67"/>
  <c r="C67"/>
  <c r="D67"/>
  <c r="E67"/>
  <c r="F67"/>
  <c r="G67"/>
  <c r="H67"/>
  <c r="I67"/>
  <c r="J67"/>
  <c r="K67"/>
  <c r="L67"/>
  <c r="M67"/>
  <c r="N67"/>
  <c r="A68"/>
  <c r="B68"/>
  <c r="C68"/>
  <c r="D68"/>
  <c r="E68"/>
  <c r="F68"/>
  <c r="G68"/>
  <c r="H68"/>
  <c r="I68"/>
  <c r="J68"/>
  <c r="K68"/>
  <c r="L68"/>
  <c r="M68"/>
  <c r="N68"/>
  <c r="A69"/>
  <c r="B69"/>
  <c r="C69"/>
  <c r="D69"/>
  <c r="E69"/>
  <c r="F69"/>
  <c r="G69"/>
  <c r="H69"/>
  <c r="J69"/>
  <c r="K69"/>
  <c r="L69"/>
  <c r="M69"/>
  <c r="N69"/>
  <c r="A70"/>
  <c r="B70"/>
  <c r="C70"/>
  <c r="D70"/>
  <c r="E70"/>
  <c r="F70"/>
  <c r="G70"/>
  <c r="H70"/>
  <c r="I70"/>
  <c r="J70"/>
  <c r="K70"/>
  <c r="L70"/>
  <c r="M70"/>
  <c r="N70"/>
  <c r="A71"/>
  <c r="B71"/>
  <c r="C71"/>
  <c r="D71"/>
  <c r="E71"/>
  <c r="F71"/>
  <c r="G71"/>
  <c r="H71"/>
  <c r="I71"/>
  <c r="K71"/>
  <c r="L71"/>
  <c r="M71"/>
  <c r="N71"/>
  <c r="A72"/>
  <c r="B72"/>
  <c r="C72"/>
  <c r="D72"/>
  <c r="E72"/>
  <c r="F72"/>
  <c r="G72"/>
  <c r="H72"/>
  <c r="J72"/>
  <c r="K72"/>
  <c r="L72"/>
  <c r="M72"/>
  <c r="N72"/>
  <c r="A73"/>
  <c r="B73"/>
  <c r="C73"/>
  <c r="D73"/>
  <c r="E73"/>
  <c r="F73"/>
  <c r="G73"/>
  <c r="H73"/>
  <c r="J73"/>
  <c r="K73"/>
  <c r="L73"/>
  <c r="M73"/>
  <c r="N73"/>
  <c r="A74"/>
  <c r="B74"/>
  <c r="C74"/>
  <c r="D74"/>
  <c r="E74"/>
  <c r="F74"/>
  <c r="G74"/>
  <c r="H74"/>
  <c r="J74"/>
  <c r="K74"/>
  <c r="L74"/>
  <c r="M74"/>
  <c r="N74"/>
  <c r="A75"/>
  <c r="B75"/>
  <c r="C75"/>
  <c r="D75"/>
  <c r="E75"/>
  <c r="F75"/>
  <c r="G75"/>
  <c r="H75"/>
  <c r="J75"/>
  <c r="K75"/>
  <c r="L75"/>
  <c r="M75"/>
  <c r="N75"/>
  <c r="A76"/>
  <c r="B76"/>
  <c r="C76"/>
  <c r="D76"/>
  <c r="E76"/>
  <c r="F76"/>
  <c r="G76"/>
  <c r="H76"/>
  <c r="I76"/>
  <c r="J76"/>
  <c r="K76"/>
  <c r="L76"/>
  <c r="M76"/>
  <c r="N76"/>
  <c r="A77"/>
  <c r="B77"/>
  <c r="C77"/>
  <c r="D77"/>
  <c r="E77"/>
  <c r="F77"/>
  <c r="G77"/>
  <c r="H77"/>
  <c r="I77"/>
  <c r="J77"/>
  <c r="K77"/>
  <c r="L77"/>
  <c r="M77"/>
  <c r="N77"/>
  <c r="A78"/>
  <c r="B78"/>
  <c r="C78"/>
  <c r="D78"/>
  <c r="E78"/>
  <c r="F78"/>
  <c r="G78"/>
  <c r="H78"/>
  <c r="I78"/>
  <c r="J78"/>
  <c r="K78"/>
  <c r="L78"/>
  <c r="M78"/>
  <c r="N78"/>
  <c r="A79"/>
  <c r="B79"/>
  <c r="C79"/>
  <c r="D79"/>
  <c r="E79"/>
  <c r="F79"/>
  <c r="G79"/>
  <c r="H79"/>
  <c r="I79"/>
  <c r="J79"/>
  <c r="K79"/>
  <c r="L79"/>
  <c r="M79"/>
  <c r="N79"/>
  <c r="A80"/>
  <c r="B80"/>
  <c r="C80"/>
  <c r="D80"/>
  <c r="E80"/>
  <c r="F80"/>
  <c r="G80"/>
  <c r="H80"/>
  <c r="I80"/>
  <c r="J80"/>
  <c r="K80"/>
  <c r="L80"/>
  <c r="M80"/>
  <c r="N80"/>
  <c r="A81"/>
  <c r="B81"/>
  <c r="C81"/>
  <c r="D81"/>
  <c r="E81"/>
  <c r="F81"/>
  <c r="G81"/>
  <c r="H81"/>
  <c r="I81"/>
  <c r="J81"/>
  <c r="K81"/>
  <c r="L81"/>
  <c r="M81"/>
  <c r="N81"/>
  <c r="A82"/>
  <c r="B82"/>
  <c r="C82"/>
  <c r="D82"/>
  <c r="E82"/>
  <c r="F82"/>
  <c r="G82"/>
  <c r="H82"/>
  <c r="I82"/>
  <c r="J82"/>
  <c r="K82"/>
  <c r="L82"/>
  <c r="M82"/>
  <c r="N82"/>
  <c r="A5" i="9"/>
  <c r="B5"/>
  <c r="C5"/>
  <c r="D5"/>
  <c r="E5"/>
  <c r="F5"/>
  <c r="G5"/>
  <c r="H5"/>
  <c r="J5"/>
  <c r="K5"/>
  <c r="L5"/>
  <c r="M5"/>
  <c r="N5"/>
  <c r="A6"/>
  <c r="B6"/>
  <c r="C6"/>
  <c r="D6"/>
  <c r="E6"/>
  <c r="F6"/>
  <c r="G6"/>
  <c r="H6"/>
  <c r="J6"/>
  <c r="K6"/>
  <c r="L6"/>
  <c r="M6"/>
  <c r="N6"/>
  <c r="A7"/>
  <c r="B7"/>
  <c r="C7"/>
  <c r="D7"/>
  <c r="E7"/>
  <c r="F7"/>
  <c r="G7"/>
  <c r="H7"/>
  <c r="I7"/>
  <c r="J7"/>
  <c r="K7"/>
  <c r="L7"/>
  <c r="M7"/>
  <c r="N7"/>
  <c r="A8"/>
  <c r="B8"/>
  <c r="C8"/>
  <c r="D8"/>
  <c r="E8"/>
  <c r="F8"/>
  <c r="G8"/>
  <c r="H8"/>
  <c r="I8"/>
  <c r="J8"/>
  <c r="K8"/>
  <c r="L8"/>
  <c r="M8"/>
  <c r="N8"/>
  <c r="A9"/>
  <c r="B9"/>
  <c r="C9"/>
  <c r="D9"/>
  <c r="E9"/>
  <c r="F9"/>
  <c r="G9"/>
  <c r="H9"/>
  <c r="I9"/>
  <c r="J9"/>
  <c r="K9"/>
  <c r="L9"/>
  <c r="M9"/>
  <c r="N9"/>
  <c r="A10"/>
  <c r="B10"/>
  <c r="C10"/>
  <c r="D10"/>
  <c r="E10"/>
  <c r="F10"/>
  <c r="G10"/>
  <c r="H10"/>
  <c r="I10"/>
  <c r="J10"/>
  <c r="K10"/>
  <c r="L10"/>
  <c r="M10"/>
  <c r="N10"/>
  <c r="A5" i="8"/>
  <c r="B5"/>
  <c r="C5"/>
  <c r="D5"/>
  <c r="E5"/>
  <c r="F5"/>
  <c r="G5"/>
  <c r="H5"/>
  <c r="I5"/>
  <c r="J5"/>
  <c r="K5"/>
  <c r="L5"/>
  <c r="M5"/>
  <c r="N5"/>
  <c r="A6"/>
  <c r="B6"/>
  <c r="C6"/>
  <c r="D6"/>
  <c r="E6"/>
  <c r="F6"/>
  <c r="G6"/>
  <c r="H6"/>
  <c r="J6"/>
  <c r="K6"/>
  <c r="L6"/>
  <c r="M6"/>
  <c r="N6"/>
  <c r="A7"/>
  <c r="B7"/>
  <c r="C7"/>
  <c r="D7"/>
  <c r="E7"/>
  <c r="F7"/>
  <c r="G7"/>
  <c r="H7"/>
  <c r="I7"/>
  <c r="J7"/>
  <c r="K7"/>
  <c r="L7"/>
  <c r="M7"/>
  <c r="N7"/>
  <c r="A8"/>
  <c r="B8"/>
  <c r="C8"/>
  <c r="D8"/>
  <c r="E8"/>
  <c r="F8"/>
  <c r="G8"/>
  <c r="H8"/>
  <c r="J8"/>
  <c r="K8"/>
  <c r="L8"/>
  <c r="M8"/>
  <c r="N8"/>
  <c r="A9"/>
  <c r="B9"/>
  <c r="C9"/>
  <c r="D9"/>
  <c r="E9"/>
  <c r="F9"/>
  <c r="G9"/>
  <c r="H9"/>
  <c r="I9"/>
  <c r="J9"/>
  <c r="K9"/>
  <c r="L9"/>
  <c r="M9"/>
  <c r="N9"/>
  <c r="A10"/>
  <c r="B10"/>
  <c r="C10"/>
  <c r="D10"/>
  <c r="E10"/>
  <c r="F10"/>
  <c r="G10"/>
  <c r="H10"/>
  <c r="J10"/>
  <c r="K10"/>
  <c r="L10"/>
  <c r="M10"/>
  <c r="N10"/>
  <c r="A11"/>
  <c r="B11"/>
  <c r="C11"/>
  <c r="D11"/>
  <c r="E11"/>
  <c r="F11"/>
  <c r="G11"/>
  <c r="H11"/>
  <c r="J11"/>
  <c r="K11"/>
  <c r="L11"/>
  <c r="M11"/>
  <c r="N11"/>
  <c r="A12"/>
  <c r="B12"/>
  <c r="C12"/>
  <c r="D12"/>
  <c r="E12"/>
  <c r="F12"/>
  <c r="G12"/>
  <c r="H12"/>
  <c r="J12"/>
  <c r="K12"/>
  <c r="L12"/>
  <c r="M12"/>
  <c r="N12"/>
  <c r="A13"/>
  <c r="B13"/>
  <c r="C13"/>
  <c r="D13"/>
  <c r="E13"/>
  <c r="F13"/>
  <c r="G13"/>
  <c r="H13"/>
  <c r="J13"/>
  <c r="K13"/>
  <c r="L13"/>
  <c r="M13"/>
  <c r="N13"/>
  <c r="A14"/>
  <c r="B14"/>
  <c r="C14"/>
  <c r="D14"/>
  <c r="E14"/>
  <c r="F14"/>
  <c r="G14"/>
  <c r="H14"/>
  <c r="J14"/>
  <c r="K14"/>
  <c r="L14"/>
  <c r="M14"/>
  <c r="N14"/>
  <c r="A15"/>
  <c r="B15"/>
  <c r="C15"/>
  <c r="D15"/>
  <c r="E15"/>
  <c r="F15"/>
  <c r="G15"/>
  <c r="H15"/>
  <c r="J15"/>
  <c r="K15"/>
  <c r="L15"/>
  <c r="M15"/>
  <c r="N15"/>
  <c r="A16"/>
  <c r="B16"/>
  <c r="C16"/>
  <c r="D16"/>
  <c r="E16"/>
  <c r="F16"/>
  <c r="G16"/>
  <c r="H16"/>
  <c r="K16"/>
  <c r="L16"/>
  <c r="M16"/>
  <c r="N16"/>
  <c r="A17"/>
  <c r="B17"/>
  <c r="C17"/>
  <c r="D17"/>
  <c r="E17"/>
  <c r="F17"/>
  <c r="G17"/>
  <c r="H17"/>
  <c r="J17"/>
  <c r="K17"/>
  <c r="L17"/>
  <c r="M17"/>
  <c r="N17"/>
  <c r="A18"/>
  <c r="B18"/>
  <c r="C18"/>
  <c r="D18"/>
  <c r="E18"/>
  <c r="F18"/>
  <c r="G18"/>
  <c r="H18"/>
  <c r="K18"/>
  <c r="L18"/>
  <c r="M18"/>
  <c r="N18"/>
  <c r="A19"/>
  <c r="B19"/>
  <c r="C19"/>
  <c r="D19"/>
  <c r="E19"/>
  <c r="F19"/>
  <c r="G19"/>
  <c r="H19"/>
  <c r="J19"/>
  <c r="K19"/>
  <c r="L19"/>
  <c r="M19"/>
  <c r="N19"/>
  <c r="A20"/>
  <c r="B20"/>
  <c r="C20"/>
  <c r="D20"/>
  <c r="E20"/>
  <c r="F20"/>
  <c r="G20"/>
  <c r="H20"/>
  <c r="J20"/>
  <c r="K20"/>
  <c r="L20"/>
  <c r="M20"/>
  <c r="N20"/>
  <c r="A21"/>
  <c r="B21"/>
  <c r="C21"/>
  <c r="D21"/>
  <c r="E21"/>
  <c r="F21"/>
  <c r="G21"/>
  <c r="H21"/>
  <c r="J21"/>
  <c r="K21"/>
  <c r="L21"/>
  <c r="M21"/>
  <c r="N21"/>
  <c r="A22"/>
  <c r="B22"/>
  <c r="C22"/>
  <c r="D22"/>
  <c r="E22"/>
  <c r="F22"/>
  <c r="G22"/>
  <c r="H22"/>
  <c r="J22"/>
  <c r="K22"/>
  <c r="L22"/>
  <c r="M22"/>
  <c r="N22"/>
  <c r="A23"/>
  <c r="B23"/>
  <c r="C23"/>
  <c r="D23"/>
  <c r="E23"/>
  <c r="F23"/>
  <c r="G23"/>
  <c r="H23"/>
  <c r="J23"/>
  <c r="K23"/>
  <c r="L23"/>
  <c r="M23"/>
  <c r="N23"/>
  <c r="A24"/>
  <c r="B24"/>
  <c r="C24"/>
  <c r="D24"/>
  <c r="E24"/>
  <c r="F24"/>
  <c r="G24"/>
  <c r="H24"/>
  <c r="J24"/>
  <c r="K24"/>
  <c r="L24"/>
  <c r="M24"/>
  <c r="N24"/>
  <c r="A25"/>
  <c r="B25"/>
  <c r="C25"/>
  <c r="D25"/>
  <c r="E25"/>
  <c r="F25"/>
  <c r="G25"/>
  <c r="H25"/>
  <c r="I25"/>
  <c r="J25"/>
  <c r="K25"/>
  <c r="L25"/>
  <c r="M25"/>
  <c r="N25"/>
  <c r="A26"/>
  <c r="B26"/>
  <c r="C26"/>
  <c r="D26"/>
  <c r="E26"/>
  <c r="F26"/>
  <c r="G26"/>
  <c r="H26"/>
  <c r="J26"/>
  <c r="K26"/>
  <c r="L26"/>
  <c r="M26"/>
  <c r="N26"/>
  <c r="A27"/>
  <c r="B27"/>
  <c r="C27"/>
  <c r="D27"/>
  <c r="E27"/>
  <c r="F27"/>
  <c r="G27"/>
  <c r="H27"/>
  <c r="I27"/>
  <c r="J27"/>
  <c r="K27"/>
  <c r="L27"/>
  <c r="M27"/>
  <c r="N27"/>
  <c r="A28"/>
  <c r="B28"/>
  <c r="C28"/>
  <c r="D28"/>
  <c r="E28"/>
  <c r="F28"/>
  <c r="G28"/>
  <c r="H28"/>
  <c r="J28"/>
  <c r="K28"/>
  <c r="L28"/>
  <c r="M28"/>
  <c r="N28"/>
  <c r="A29"/>
  <c r="B29"/>
  <c r="C29"/>
  <c r="D29"/>
  <c r="E29"/>
  <c r="F29"/>
  <c r="G29"/>
  <c r="H29"/>
  <c r="J29"/>
  <c r="K29"/>
  <c r="L29"/>
  <c r="M29"/>
  <c r="N29"/>
  <c r="A30"/>
  <c r="B30"/>
  <c r="C30"/>
  <c r="D30"/>
  <c r="E30"/>
  <c r="F30"/>
  <c r="G30"/>
  <c r="H30"/>
  <c r="J30"/>
  <c r="K30"/>
  <c r="L30"/>
  <c r="M30"/>
  <c r="N30"/>
  <c r="A31"/>
  <c r="B31"/>
  <c r="C31"/>
  <c r="D31"/>
  <c r="E31"/>
  <c r="F31"/>
  <c r="G31"/>
  <c r="H31"/>
  <c r="J31"/>
  <c r="K31"/>
  <c r="L31"/>
  <c r="M31"/>
  <c r="N31"/>
  <c r="A32"/>
  <c r="B32"/>
  <c r="C32"/>
  <c r="D32"/>
  <c r="E32"/>
  <c r="F32"/>
  <c r="G32"/>
  <c r="H32"/>
  <c r="J32"/>
  <c r="K32"/>
  <c r="L32"/>
  <c r="M32"/>
  <c r="N32"/>
  <c r="A33"/>
  <c r="B33"/>
  <c r="C33"/>
  <c r="D33"/>
  <c r="E33"/>
  <c r="F33"/>
  <c r="G33"/>
  <c r="H33"/>
  <c r="J33"/>
  <c r="K33"/>
  <c r="L33"/>
  <c r="M33"/>
  <c r="N33"/>
  <c r="A34"/>
  <c r="B34"/>
  <c r="C34"/>
  <c r="D34"/>
  <c r="E34"/>
  <c r="F34"/>
  <c r="G34"/>
  <c r="H34"/>
  <c r="J34"/>
  <c r="K34"/>
  <c r="L34"/>
  <c r="M34"/>
  <c r="N34"/>
  <c r="A35"/>
  <c r="B35"/>
  <c r="C35"/>
  <c r="D35"/>
  <c r="E35"/>
  <c r="F35"/>
  <c r="G35"/>
  <c r="H35"/>
  <c r="J35"/>
  <c r="K35"/>
  <c r="L35"/>
  <c r="M35"/>
  <c r="N35"/>
  <c r="A36"/>
  <c r="B36"/>
  <c r="C36"/>
  <c r="D36"/>
  <c r="E36"/>
  <c r="F36"/>
  <c r="G36"/>
  <c r="H36"/>
  <c r="J36"/>
  <c r="K36"/>
  <c r="L36"/>
  <c r="M36"/>
  <c r="N36"/>
  <c r="A37"/>
  <c r="B37"/>
  <c r="C37"/>
  <c r="D37"/>
  <c r="E37"/>
  <c r="F37"/>
  <c r="G37"/>
  <c r="H37"/>
  <c r="I37"/>
  <c r="J37"/>
  <c r="K37"/>
  <c r="L37"/>
  <c r="M37"/>
  <c r="N37"/>
  <c r="A38"/>
  <c r="B38"/>
  <c r="C38"/>
  <c r="D38"/>
  <c r="E38"/>
  <c r="F38"/>
  <c r="G38"/>
  <c r="H38"/>
  <c r="I38"/>
  <c r="J38"/>
  <c r="K38"/>
  <c r="L38"/>
  <c r="M38"/>
  <c r="N38"/>
  <c r="A39"/>
  <c r="B39"/>
  <c r="C39"/>
  <c r="D39"/>
  <c r="E39"/>
  <c r="F39"/>
  <c r="G39"/>
  <c r="H39"/>
  <c r="I39"/>
  <c r="J39"/>
  <c r="K39"/>
  <c r="L39"/>
  <c r="M39"/>
  <c r="N39"/>
  <c r="A40"/>
  <c r="B40"/>
  <c r="C40"/>
  <c r="D40"/>
  <c r="E40"/>
  <c r="F40"/>
  <c r="G40"/>
  <c r="H40"/>
  <c r="I40"/>
  <c r="J40"/>
  <c r="K40"/>
  <c r="L40"/>
  <c r="M40"/>
  <c r="N40"/>
  <c r="A41"/>
  <c r="B41"/>
  <c r="C41"/>
  <c r="D41"/>
  <c r="E41"/>
  <c r="F41"/>
  <c r="G41"/>
  <c r="H41"/>
  <c r="I41"/>
  <c r="J41"/>
  <c r="K41"/>
  <c r="L41"/>
  <c r="M41"/>
  <c r="N41"/>
  <c r="A42"/>
  <c r="B42"/>
  <c r="C42"/>
  <c r="D42"/>
  <c r="E42"/>
  <c r="F42"/>
  <c r="G42"/>
  <c r="H42"/>
  <c r="J42"/>
  <c r="K42"/>
  <c r="L42"/>
  <c r="M42"/>
  <c r="N42"/>
  <c r="A43"/>
  <c r="B43"/>
  <c r="C43"/>
  <c r="D43"/>
  <c r="E43"/>
  <c r="F43"/>
  <c r="G43"/>
  <c r="H43"/>
  <c r="I43"/>
  <c r="J43"/>
  <c r="K43"/>
  <c r="L43"/>
  <c r="M43"/>
  <c r="N43"/>
  <c r="C44"/>
  <c r="D44"/>
  <c r="E44"/>
  <c r="F44"/>
  <c r="G44"/>
  <c r="H44"/>
  <c r="I44"/>
  <c r="J44"/>
  <c r="K44"/>
  <c r="L44"/>
  <c r="M44"/>
  <c r="N44"/>
  <c r="C45"/>
  <c r="D45"/>
  <c r="E45"/>
  <c r="F45"/>
  <c r="G45"/>
  <c r="H45"/>
  <c r="I45"/>
  <c r="J45"/>
  <c r="K45"/>
  <c r="L45"/>
  <c r="M45"/>
  <c r="N45"/>
  <c r="A46"/>
  <c r="B46"/>
  <c r="C46"/>
  <c r="D46"/>
  <c r="E46"/>
  <c r="F46"/>
  <c r="G46"/>
  <c r="H46"/>
  <c r="I46"/>
  <c r="J46"/>
  <c r="K46"/>
  <c r="L46"/>
  <c r="M46"/>
  <c r="N46"/>
  <c r="C47"/>
  <c r="D47"/>
  <c r="E47"/>
  <c r="F47"/>
  <c r="G47"/>
  <c r="H47"/>
  <c r="I47"/>
  <c r="J47"/>
  <c r="K47"/>
  <c r="L47"/>
  <c r="M47"/>
  <c r="N47"/>
  <c r="A48"/>
  <c r="B48"/>
  <c r="C48"/>
  <c r="D48"/>
  <c r="E48"/>
  <c r="F48"/>
  <c r="G48"/>
  <c r="H48"/>
  <c r="I48"/>
  <c r="J48"/>
  <c r="K48"/>
  <c r="L48"/>
  <c r="M48"/>
  <c r="N48"/>
  <c r="C49"/>
  <c r="D49"/>
  <c r="E49"/>
  <c r="F49"/>
  <c r="G49"/>
  <c r="H49"/>
  <c r="I49"/>
  <c r="J49"/>
  <c r="K49"/>
  <c r="L49"/>
  <c r="M49"/>
  <c r="N49"/>
  <c r="C50"/>
  <c r="D50"/>
  <c r="E50"/>
  <c r="F50"/>
  <c r="G50"/>
  <c r="H50"/>
  <c r="I50"/>
  <c r="J50"/>
  <c r="K50"/>
  <c r="L50"/>
  <c r="M50"/>
  <c r="N50"/>
  <c r="A51"/>
  <c r="B51"/>
  <c r="C51"/>
  <c r="D51"/>
  <c r="E51"/>
  <c r="F51"/>
  <c r="G51"/>
  <c r="H51"/>
  <c r="I51"/>
  <c r="J51"/>
  <c r="K51"/>
  <c r="L51"/>
  <c r="M51"/>
  <c r="N51"/>
  <c r="C52"/>
  <c r="D52"/>
  <c r="E52"/>
  <c r="F52"/>
  <c r="G52"/>
  <c r="H52"/>
  <c r="I52"/>
  <c r="J52"/>
  <c r="K52"/>
  <c r="L52"/>
  <c r="M52"/>
  <c r="N52"/>
  <c r="C53"/>
  <c r="D53"/>
  <c r="E53"/>
  <c r="F53"/>
  <c r="G53"/>
  <c r="H53"/>
  <c r="I53"/>
  <c r="J53"/>
  <c r="K53"/>
  <c r="L53"/>
  <c r="M53"/>
  <c r="N53"/>
  <c r="C54"/>
  <c r="D54"/>
  <c r="E54"/>
  <c r="F54"/>
  <c r="G54"/>
  <c r="H54"/>
  <c r="I54"/>
  <c r="J54"/>
  <c r="K54"/>
  <c r="L54"/>
  <c r="M54"/>
  <c r="N54"/>
  <c r="C55"/>
  <c r="D55"/>
  <c r="E55"/>
  <c r="F55"/>
  <c r="G55"/>
  <c r="H55"/>
  <c r="I55"/>
  <c r="J55"/>
  <c r="K55"/>
  <c r="L55"/>
  <c r="M55"/>
  <c r="N55"/>
  <c r="A56"/>
  <c r="B56"/>
  <c r="C56"/>
  <c r="D56"/>
  <c r="E56"/>
  <c r="F56"/>
  <c r="G56"/>
  <c r="H56"/>
  <c r="I56"/>
  <c r="J56"/>
  <c r="K56"/>
  <c r="L56"/>
  <c r="M56"/>
  <c r="N56"/>
  <c r="C57"/>
  <c r="D57"/>
  <c r="E57"/>
  <c r="F57"/>
  <c r="G57"/>
  <c r="H57"/>
  <c r="I57"/>
  <c r="J57"/>
  <c r="K57"/>
  <c r="L57"/>
  <c r="M57"/>
  <c r="N57"/>
  <c r="C58"/>
  <c r="D58"/>
  <c r="E58"/>
  <c r="F58"/>
  <c r="G58"/>
  <c r="H58"/>
  <c r="I58"/>
  <c r="J58"/>
  <c r="K58"/>
  <c r="L58"/>
  <c r="M58"/>
  <c r="N58"/>
  <c r="C59"/>
  <c r="D59"/>
  <c r="E59"/>
  <c r="F59"/>
  <c r="G59"/>
  <c r="H59"/>
  <c r="I59"/>
  <c r="J59"/>
  <c r="K59"/>
  <c r="L59"/>
  <c r="M59"/>
  <c r="N59"/>
  <c r="A60"/>
  <c r="B60"/>
  <c r="C60"/>
  <c r="D60"/>
  <c r="E60"/>
  <c r="F60"/>
  <c r="G60"/>
  <c r="H60"/>
  <c r="J60"/>
  <c r="K60"/>
  <c r="L60"/>
  <c r="M60"/>
  <c r="N60"/>
  <c r="A61"/>
  <c r="B61"/>
  <c r="C61"/>
  <c r="D61"/>
  <c r="E61"/>
  <c r="F61"/>
  <c r="G61"/>
  <c r="H61"/>
  <c r="J61"/>
  <c r="K61"/>
  <c r="L61"/>
  <c r="M61"/>
  <c r="N61"/>
  <c r="A62"/>
  <c r="B62"/>
  <c r="C62"/>
  <c r="D62"/>
  <c r="E62"/>
  <c r="F62"/>
  <c r="G62"/>
  <c r="H62"/>
  <c r="J62"/>
  <c r="K62"/>
  <c r="L62"/>
  <c r="M62"/>
  <c r="N62"/>
  <c r="A5" i="7"/>
  <c r="B5"/>
  <c r="C5"/>
  <c r="D5"/>
  <c r="E5"/>
  <c r="F5"/>
  <c r="G5"/>
  <c r="H5"/>
  <c r="J5"/>
  <c r="K5"/>
  <c r="L5"/>
  <c r="M5"/>
  <c r="N5"/>
  <c r="A6"/>
  <c r="B6"/>
  <c r="C6"/>
  <c r="D6"/>
  <c r="E6"/>
  <c r="F6"/>
  <c r="G6"/>
  <c r="H6"/>
  <c r="I6"/>
  <c r="J6"/>
  <c r="K6"/>
  <c r="L6"/>
  <c r="M6"/>
  <c r="N6"/>
  <c r="A7"/>
  <c r="B7"/>
  <c r="C7"/>
  <c r="D7"/>
  <c r="E7"/>
  <c r="F7"/>
  <c r="G7"/>
  <c r="H7"/>
  <c r="J7"/>
  <c r="K7"/>
  <c r="L7"/>
  <c r="M7"/>
  <c r="N7"/>
  <c r="A8"/>
  <c r="B8"/>
  <c r="C8"/>
  <c r="D8"/>
  <c r="E8"/>
  <c r="F8"/>
  <c r="G8"/>
  <c r="H8"/>
  <c r="J8"/>
  <c r="K8"/>
  <c r="L8"/>
  <c r="M8"/>
  <c r="N8"/>
  <c r="A9"/>
  <c r="B9"/>
  <c r="C9"/>
  <c r="D9"/>
  <c r="E9"/>
  <c r="F9"/>
  <c r="G9"/>
  <c r="H9"/>
  <c r="J9"/>
  <c r="K9"/>
  <c r="L9"/>
  <c r="M9"/>
  <c r="N9"/>
  <c r="A10"/>
  <c r="B10"/>
  <c r="C10"/>
  <c r="D10"/>
  <c r="E10"/>
  <c r="F10"/>
  <c r="G10"/>
  <c r="H10"/>
  <c r="J10"/>
  <c r="K10"/>
  <c r="L10"/>
  <c r="M10"/>
  <c r="N10"/>
  <c r="A11"/>
  <c r="B11"/>
  <c r="C11"/>
  <c r="D11"/>
  <c r="E11"/>
  <c r="F11"/>
  <c r="G11"/>
  <c r="H11"/>
  <c r="J11"/>
  <c r="K11"/>
  <c r="L11"/>
  <c r="M11"/>
  <c r="N11"/>
  <c r="A12"/>
  <c r="B12"/>
  <c r="C12"/>
  <c r="D12"/>
  <c r="E12"/>
  <c r="F12"/>
  <c r="G12"/>
  <c r="H12"/>
  <c r="J12"/>
  <c r="K12"/>
  <c r="L12"/>
  <c r="M12"/>
  <c r="N12"/>
  <c r="A13"/>
  <c r="B13"/>
  <c r="C13"/>
  <c r="D13"/>
  <c r="E13"/>
  <c r="F13"/>
  <c r="G13"/>
  <c r="H13"/>
  <c r="J13"/>
  <c r="K13"/>
  <c r="L13"/>
  <c r="M13"/>
  <c r="N13"/>
  <c r="A14"/>
  <c r="B14"/>
  <c r="C14"/>
  <c r="D14"/>
  <c r="E14"/>
  <c r="F14"/>
  <c r="G14"/>
  <c r="H14"/>
  <c r="J14"/>
  <c r="K14"/>
  <c r="L14"/>
  <c r="M14"/>
  <c r="N14"/>
  <c r="A15"/>
  <c r="B15"/>
  <c r="C15"/>
  <c r="D15"/>
  <c r="E15"/>
  <c r="F15"/>
  <c r="G15"/>
  <c r="H15"/>
  <c r="J15"/>
  <c r="K15"/>
  <c r="L15"/>
  <c r="M15"/>
  <c r="N15"/>
  <c r="A16"/>
  <c r="B16"/>
  <c r="C16"/>
  <c r="D16"/>
  <c r="E16"/>
  <c r="F16"/>
  <c r="G16"/>
  <c r="H16"/>
  <c r="J16"/>
  <c r="K16"/>
  <c r="L16"/>
  <c r="M16"/>
  <c r="N16"/>
  <c r="A17"/>
  <c r="B17"/>
  <c r="C17"/>
  <c r="D17"/>
  <c r="E17"/>
  <c r="F17"/>
  <c r="G17"/>
  <c r="H17"/>
  <c r="J17"/>
  <c r="K17"/>
  <c r="L17"/>
  <c r="M17"/>
  <c r="N17"/>
  <c r="A18"/>
  <c r="B18"/>
  <c r="C18"/>
  <c r="D18"/>
  <c r="E18"/>
  <c r="F18"/>
  <c r="G18"/>
  <c r="H18"/>
  <c r="I18"/>
  <c r="J18"/>
  <c r="K18"/>
  <c r="L18"/>
  <c r="M18"/>
  <c r="N18"/>
  <c r="A19"/>
  <c r="B19"/>
  <c r="C19"/>
  <c r="D19"/>
  <c r="E19"/>
  <c r="F19"/>
  <c r="G19"/>
  <c r="H19"/>
  <c r="J19"/>
  <c r="K19"/>
  <c r="L19"/>
  <c r="M19"/>
  <c r="N19"/>
  <c r="A20"/>
  <c r="B20"/>
  <c r="C20"/>
  <c r="D20"/>
  <c r="E20"/>
  <c r="F20"/>
  <c r="G20"/>
  <c r="H20"/>
  <c r="J20"/>
  <c r="K20"/>
  <c r="L20"/>
  <c r="M20"/>
  <c r="N20"/>
  <c r="A21"/>
  <c r="B21"/>
  <c r="C21"/>
  <c r="D21"/>
  <c r="E21"/>
  <c r="F21"/>
  <c r="G21"/>
  <c r="H21"/>
  <c r="J21"/>
  <c r="K21"/>
  <c r="L21"/>
  <c r="M21"/>
  <c r="N21"/>
  <c r="A22"/>
  <c r="B22"/>
  <c r="C22"/>
  <c r="D22"/>
  <c r="E22"/>
  <c r="F22"/>
  <c r="G22"/>
  <c r="H22"/>
  <c r="I22"/>
  <c r="J22"/>
  <c r="K22"/>
  <c r="L22"/>
  <c r="M22"/>
  <c r="N22"/>
  <c r="A23"/>
  <c r="B23"/>
  <c r="C23"/>
  <c r="D23"/>
  <c r="E23"/>
  <c r="F23"/>
  <c r="G23"/>
  <c r="H23"/>
  <c r="J23"/>
  <c r="K23"/>
  <c r="L23"/>
  <c r="M23"/>
  <c r="N23"/>
  <c r="A24"/>
  <c r="B24"/>
  <c r="C24"/>
  <c r="D24"/>
  <c r="E24"/>
  <c r="F24"/>
  <c r="G24"/>
  <c r="H24"/>
  <c r="J24"/>
  <c r="K24"/>
  <c r="L24"/>
  <c r="M24"/>
  <c r="N24"/>
  <c r="A25"/>
  <c r="B25"/>
  <c r="C25"/>
  <c r="D25"/>
  <c r="E25"/>
  <c r="F25"/>
  <c r="G25"/>
  <c r="H25"/>
  <c r="J25"/>
  <c r="K25"/>
  <c r="L25"/>
  <c r="M25"/>
  <c r="N25"/>
  <c r="A26"/>
  <c r="B26"/>
  <c r="C26"/>
  <c r="D26"/>
  <c r="E26"/>
  <c r="F26"/>
  <c r="G26"/>
  <c r="H26"/>
  <c r="J26"/>
  <c r="K26"/>
  <c r="L26"/>
  <c r="M26"/>
  <c r="N26"/>
  <c r="A27"/>
  <c r="B27"/>
  <c r="C27"/>
  <c r="D27"/>
  <c r="E27"/>
  <c r="F27"/>
  <c r="G27"/>
  <c r="H27"/>
  <c r="I27"/>
  <c r="J27"/>
  <c r="K27"/>
  <c r="L27"/>
  <c r="M27"/>
  <c r="N27"/>
  <c r="A28"/>
  <c r="B28"/>
  <c r="C28"/>
  <c r="D28"/>
  <c r="E28"/>
  <c r="F28"/>
  <c r="G28"/>
  <c r="H28"/>
  <c r="I28"/>
  <c r="J28"/>
  <c r="K28"/>
  <c r="L28"/>
  <c r="M28"/>
  <c r="N28"/>
  <c r="A29"/>
  <c r="B29"/>
  <c r="C29"/>
  <c r="D29"/>
  <c r="E29"/>
  <c r="F29"/>
  <c r="G29"/>
  <c r="H29"/>
  <c r="J29"/>
  <c r="K29"/>
  <c r="L29"/>
  <c r="M29"/>
  <c r="N29"/>
  <c r="A30"/>
  <c r="B30"/>
  <c r="C30"/>
  <c r="D30"/>
  <c r="E30"/>
  <c r="F30"/>
  <c r="G30"/>
  <c r="H30"/>
  <c r="J30"/>
  <c r="K30"/>
  <c r="L30"/>
  <c r="M30"/>
  <c r="N30"/>
  <c r="J31"/>
  <c r="A32"/>
  <c r="B32"/>
  <c r="C32"/>
  <c r="D32"/>
  <c r="E32"/>
  <c r="F32"/>
  <c r="G32"/>
  <c r="H32"/>
  <c r="K32"/>
  <c r="L32"/>
  <c r="M32"/>
  <c r="N32"/>
  <c r="A33"/>
  <c r="B33"/>
  <c r="C33"/>
  <c r="D33"/>
  <c r="E33"/>
  <c r="F33"/>
  <c r="G33"/>
  <c r="H33"/>
  <c r="J33"/>
  <c r="K33"/>
  <c r="L33"/>
  <c r="M33"/>
  <c r="N33"/>
  <c r="A34"/>
  <c r="B34"/>
  <c r="C34"/>
  <c r="D34"/>
  <c r="E34"/>
  <c r="F34"/>
  <c r="G34"/>
  <c r="H34"/>
  <c r="I34"/>
  <c r="J34"/>
  <c r="K34"/>
  <c r="L34"/>
  <c r="M34"/>
  <c r="N34"/>
  <c r="A35"/>
  <c r="B35"/>
  <c r="C35"/>
  <c r="D35"/>
  <c r="E35"/>
  <c r="F35"/>
  <c r="G35"/>
  <c r="H35"/>
  <c r="I35"/>
  <c r="J35"/>
  <c r="K35"/>
  <c r="L35"/>
  <c r="M35"/>
  <c r="N35"/>
  <c r="A36"/>
  <c r="B36"/>
  <c r="C36"/>
  <c r="D36"/>
  <c r="E36"/>
  <c r="F36"/>
  <c r="G36"/>
  <c r="H36"/>
  <c r="I36"/>
  <c r="J36"/>
  <c r="K36"/>
  <c r="L36"/>
  <c r="M36"/>
  <c r="N36"/>
  <c r="A38"/>
  <c r="B38"/>
  <c r="C38"/>
  <c r="D38"/>
  <c r="E38"/>
  <c r="F38"/>
  <c r="G38"/>
  <c r="H38"/>
  <c r="I38"/>
  <c r="K38"/>
  <c r="L38"/>
  <c r="M38"/>
  <c r="N38"/>
  <c r="A39"/>
  <c r="B39"/>
  <c r="C39"/>
  <c r="D39"/>
  <c r="E39"/>
  <c r="F39"/>
  <c r="G39"/>
  <c r="H39"/>
  <c r="I39"/>
  <c r="J39"/>
  <c r="K39"/>
  <c r="L39"/>
  <c r="M39"/>
  <c r="N39"/>
  <c r="A40"/>
  <c r="B40"/>
  <c r="C40"/>
  <c r="D40"/>
  <c r="E40"/>
  <c r="F40"/>
  <c r="G40"/>
  <c r="H40"/>
  <c r="I40"/>
  <c r="K40"/>
  <c r="L40"/>
  <c r="M40"/>
  <c r="N40"/>
  <c r="I41"/>
  <c r="J41"/>
  <c r="A42"/>
  <c r="B42"/>
  <c r="C42"/>
  <c r="D42"/>
  <c r="E42"/>
  <c r="F42"/>
  <c r="G42"/>
  <c r="H42"/>
  <c r="I42"/>
  <c r="J42"/>
  <c r="J43" s="1"/>
  <c r="K42"/>
  <c r="L42"/>
  <c r="M42"/>
  <c r="N42"/>
  <c r="I43"/>
  <c r="I5" i="6"/>
  <c r="I5" i="9" s="1"/>
  <c r="I6" i="6"/>
  <c r="I5" i="10" s="1"/>
  <c r="I7" i="6"/>
  <c r="I6" i="10" s="1"/>
  <c r="I8" i="6"/>
  <c r="I7" i="10" s="1"/>
  <c r="I9" i="6"/>
  <c r="I5" i="7" s="1"/>
  <c r="I10" i="6"/>
  <c r="I11"/>
  <c r="I7" i="7" s="1"/>
  <c r="I12" i="6"/>
  <c r="I8" i="7" s="1"/>
  <c r="I13" i="6"/>
  <c r="I8" i="10" s="1"/>
  <c r="I14" i="6"/>
  <c r="I9" i="10" s="1"/>
  <c r="I15" i="6"/>
  <c r="I10" i="10" s="1"/>
  <c r="I16" i="6"/>
  <c r="I11" i="10" s="1"/>
  <c r="I17" i="6"/>
  <c r="I9" i="7" s="1"/>
  <c r="I18" i="6"/>
  <c r="I10" i="7" s="1"/>
  <c r="I19" i="6"/>
  <c r="I11" i="7" s="1"/>
  <c r="I20" i="6"/>
  <c r="I12" i="7" s="1"/>
  <c r="I21" i="6"/>
  <c r="I13" i="7" s="1"/>
  <c r="I22" i="6"/>
  <c r="I14" i="7" s="1"/>
  <c r="I23" i="6"/>
  <c r="I15" i="7" s="1"/>
  <c r="I24" i="6"/>
  <c r="I16" i="7" s="1"/>
  <c r="I25" i="6"/>
  <c r="I17" i="7" s="1"/>
  <c r="I26" i="6"/>
  <c r="I12" i="10" s="1"/>
  <c r="I27" i="6"/>
  <c r="I13" i="10" s="1"/>
  <c r="I28" i="6"/>
  <c r="I29"/>
  <c r="I19" i="7" s="1"/>
  <c r="I30" i="6"/>
  <c r="I14" i="10" s="1"/>
  <c r="I31" i="6"/>
  <c r="I20" i="7" s="1"/>
  <c r="I32" i="6"/>
  <c r="I21" i="7" s="1"/>
  <c r="I33" i="6"/>
  <c r="I15" i="10" s="1"/>
  <c r="I34" i="6"/>
  <c r="I16" i="10" s="1"/>
  <c r="I35" i="6"/>
  <c r="I17" i="10" s="1"/>
  <c r="I36" i="6"/>
  <c r="I18" i="10" s="1"/>
  <c r="I37" i="6"/>
  <c r="I19" i="10" s="1"/>
  <c r="I38" i="6"/>
  <c r="I20" i="10" s="1"/>
  <c r="I39" i="6"/>
  <c r="I21" i="10" s="1"/>
  <c r="I40" i="6"/>
  <c r="I22" i="10" s="1"/>
  <c r="I41" i="6"/>
  <c r="I23" i="10" s="1"/>
  <c r="I42" i="6"/>
  <c r="I24" i="10" s="1"/>
  <c r="I43" i="6"/>
  <c r="I25" i="10" s="1"/>
  <c r="I44" i="6"/>
  <c r="I26" i="10" s="1"/>
  <c r="I45" i="6"/>
  <c r="I46"/>
  <c r="I23" i="7" s="1"/>
  <c r="I47" i="6"/>
  <c r="I27" i="10" s="1"/>
  <c r="I48" i="6"/>
  <c r="I24" i="7" s="1"/>
  <c r="I49" i="6"/>
  <c r="I25" i="7" s="1"/>
  <c r="I50" i="6"/>
  <c r="I28" i="10" s="1"/>
  <c r="I51" i="6"/>
  <c r="I29" i="10" s="1"/>
  <c r="I52" i="6"/>
  <c r="I30" i="10" s="1"/>
  <c r="I53" i="6"/>
  <c r="I31" i="10" s="1"/>
  <c r="I54" i="6"/>
  <c r="I32" i="10" s="1"/>
  <c r="I55" i="6"/>
  <c r="I33" i="10" s="1"/>
  <c r="I56" i="6"/>
  <c r="I26" i="7" s="1"/>
  <c r="I57" i="6"/>
  <c r="I58"/>
  <c r="I34" i="10" s="1"/>
  <c r="I59" i="6"/>
  <c r="I35" i="10" s="1"/>
  <c r="I60" i="6"/>
  <c r="I36" i="10" s="1"/>
  <c r="I61" i="6"/>
  <c r="I37" i="10" s="1"/>
  <c r="I62" i="6"/>
  <c r="I38" i="10" s="1"/>
  <c r="I63" i="6"/>
  <c r="I39" i="10" s="1"/>
  <c r="I64" i="6"/>
  <c r="I65"/>
  <c r="I29" i="7" s="1"/>
  <c r="I66" i="6"/>
  <c r="I40" i="10" s="1"/>
  <c r="I67" i="6"/>
  <c r="I5" i="12" s="1"/>
  <c r="I68" i="6"/>
  <c r="I30" i="7" s="1"/>
  <c r="I69" i="6"/>
  <c r="I41" i="10" s="1"/>
  <c r="I70" i="6"/>
  <c r="I6" i="12" s="1"/>
  <c r="I71" i="6"/>
  <c r="I7" i="12" s="1"/>
  <c r="I72" i="6"/>
  <c r="I42" i="10" s="1"/>
  <c r="I73" i="6"/>
  <c r="I8" i="12" s="1"/>
  <c r="I75" i="6"/>
  <c r="I43" i="10" s="1"/>
  <c r="I76" i="6"/>
  <c r="I10" i="12" s="1"/>
  <c r="I77" i="6"/>
  <c r="I11" i="12" s="1"/>
  <c r="I78" i="6"/>
  <c r="I12" i="12" s="1"/>
  <c r="I79" i="6"/>
  <c r="I13" i="12" s="1"/>
  <c r="I80" i="6"/>
  <c r="I14" i="12" s="1"/>
  <c r="I81" i="6"/>
  <c r="I15" i="12" s="1"/>
  <c r="I82" i="6"/>
  <c r="I16" i="12" s="1"/>
  <c r="I83" i="6"/>
  <c r="I44" i="10" s="1"/>
  <c r="I84" i="6"/>
  <c r="I45" i="10" s="1"/>
  <c r="I86" i="6"/>
  <c r="I6" i="8" s="1"/>
  <c r="I87" i="6"/>
  <c r="I17" i="12" s="1"/>
  <c r="I89" i="6"/>
  <c r="I18" i="12" s="1"/>
  <c r="I90" i="6"/>
  <c r="I19" i="12" s="1"/>
  <c r="I92" i="6"/>
  <c r="I8" i="8" s="1"/>
  <c r="I94" i="6"/>
  <c r="I10" i="8" s="1"/>
  <c r="I95" i="6"/>
  <c r="I11" i="8" s="1"/>
  <c r="I96" i="6"/>
  <c r="I12" i="8" s="1"/>
  <c r="I97" i="6"/>
  <c r="I13" i="8" s="1"/>
  <c r="I98" i="6"/>
  <c r="I14" i="8" s="1"/>
  <c r="I99" i="6"/>
  <c r="I15" i="8" s="1"/>
  <c r="I100" i="6"/>
  <c r="I46" i="10" s="1"/>
  <c r="I101" i="6"/>
  <c r="I16" i="8" s="1"/>
  <c r="J101" i="6"/>
  <c r="J16" i="8" s="1"/>
  <c r="I102" i="6"/>
  <c r="I17" i="8" s="1"/>
  <c r="I103" i="6"/>
  <c r="I18" i="8" s="1"/>
  <c r="J103" i="6"/>
  <c r="J18" i="8" s="1"/>
  <c r="I104" i="6"/>
  <c r="I19" i="8" s="1"/>
  <c r="I105" i="6"/>
  <c r="I20" i="8" s="1"/>
  <c r="I106" i="6"/>
  <c r="I21" i="8" s="1"/>
  <c r="I107" i="6"/>
  <c r="I22" i="8" s="1"/>
  <c r="I108" i="6"/>
  <c r="I23" i="8" s="1"/>
  <c r="I109" i="6"/>
  <c r="I24" i="8" s="1"/>
  <c r="I115" i="6"/>
  <c r="I26" i="8" s="1"/>
  <c r="I117" i="6"/>
  <c r="I6" i="9" s="1"/>
  <c r="J118" i="6"/>
  <c r="J51" i="10" s="1"/>
  <c r="J119" i="6"/>
  <c r="J52" i="10" s="1"/>
  <c r="I120" i="6"/>
  <c r="I53" i="10" s="1"/>
  <c r="J120" i="6"/>
  <c r="J53" i="10" s="1"/>
  <c r="I121" i="6"/>
  <c r="I54" i="10" s="1"/>
  <c r="I122" i="6"/>
  <c r="I55" i="10" s="1"/>
  <c r="I123" i="6"/>
  <c r="I56" i="10" s="1"/>
  <c r="I124" i="6"/>
  <c r="I28" i="8" s="1"/>
  <c r="I125" i="6"/>
  <c r="I29" i="8" s="1"/>
  <c r="I126" i="6"/>
  <c r="I30" i="8" s="1"/>
  <c r="I127" i="6"/>
  <c r="I31" i="8" s="1"/>
  <c r="I128" i="6"/>
  <c r="I32" i="8" s="1"/>
  <c r="I129" i="6"/>
  <c r="I33" i="8" s="1"/>
  <c r="I130" i="6"/>
  <c r="I34" i="8" s="1"/>
  <c r="I131" i="6"/>
  <c r="I35" i="8" s="1"/>
  <c r="I132" i="6"/>
  <c r="I36" i="8" s="1"/>
  <c r="I138" i="6"/>
  <c r="I32" i="7" s="1"/>
  <c r="J138" i="6"/>
  <c r="J32" i="7" s="1"/>
  <c r="J37" s="1"/>
  <c r="I144" i="6"/>
  <c r="I42" i="8" s="1"/>
  <c r="I146" i="6"/>
  <c r="I33" i="7" s="1"/>
  <c r="I147" i="6"/>
  <c r="I148"/>
  <c r="J153"/>
  <c r="J62" i="10" s="1"/>
  <c r="J154" i="6"/>
  <c r="J63" i="10" s="1"/>
  <c r="J158" i="6"/>
  <c r="J38" i="7" s="1"/>
  <c r="J160" i="6"/>
  <c r="J40" i="7" s="1"/>
  <c r="I165" i="6"/>
  <c r="I69" i="10" s="1"/>
  <c r="J167" i="6"/>
  <c r="J71" i="10" s="1"/>
  <c r="I185" i="6"/>
  <c r="I60" i="8" s="1"/>
  <c r="I186" i="6"/>
  <c r="I61" i="8" s="1"/>
  <c r="I187" i="6"/>
  <c r="I62" i="8" s="1"/>
  <c r="I203" i="6"/>
  <c r="I23" i="12" s="1"/>
  <c r="I206" i="6"/>
  <c r="I72" i="10" s="1"/>
  <c r="I207" i="6"/>
  <c r="I73" i="10" s="1"/>
  <c r="I208" i="6"/>
  <c r="I74" i="10" s="1"/>
  <c r="I209" i="6"/>
  <c r="I75" i="10" s="1"/>
  <c r="J219" i="6"/>
  <c r="I5" i="4"/>
  <c r="I6"/>
  <c r="I7"/>
  <c r="I5" i="3"/>
  <c r="J6"/>
  <c r="I6" s="1"/>
  <c r="I7"/>
  <c r="J7"/>
  <c r="I8"/>
  <c r="I9"/>
  <c r="I10"/>
  <c r="I11"/>
  <c r="J12"/>
  <c r="J14"/>
  <c r="J16"/>
  <c r="I17"/>
  <c r="I19" i="2"/>
  <c r="J29"/>
  <c r="I84"/>
  <c r="I85"/>
  <c r="J90"/>
  <c r="J92"/>
  <c r="J93"/>
  <c r="J94"/>
  <c r="J108"/>
  <c r="I117"/>
  <c r="I118"/>
  <c r="I119"/>
  <c r="I120"/>
  <c r="I121"/>
  <c r="I122"/>
  <c r="I123"/>
  <c r="I124"/>
  <c r="I125"/>
  <c r="I127"/>
  <c r="I128"/>
  <c r="J129"/>
  <c r="J130"/>
  <c r="I135"/>
  <c r="I136"/>
  <c r="I139"/>
  <c r="J147"/>
  <c r="J156"/>
  <c r="J159"/>
  <c r="I160"/>
  <c r="J161"/>
  <c r="I169"/>
  <c r="I170"/>
  <c r="J171"/>
  <c r="I7" i="1"/>
  <c r="I8"/>
  <c r="I11"/>
  <c r="I12"/>
  <c r="I13"/>
  <c r="I15"/>
  <c r="I17"/>
  <c r="I18"/>
  <c r="I20"/>
  <c r="I22"/>
  <c r="I23"/>
  <c r="I24"/>
  <c r="I25"/>
  <c r="I26"/>
  <c r="I27"/>
  <c r="I28"/>
  <c r="I29"/>
  <c r="I30"/>
  <c r="I31"/>
  <c r="I32"/>
  <c r="I33"/>
  <c r="I35"/>
  <c r="I36"/>
  <c r="I37"/>
  <c r="I38"/>
  <c r="I40"/>
  <c r="I41"/>
  <c r="I42"/>
  <c r="I44"/>
  <c r="I45"/>
  <c r="I46"/>
  <c r="I47"/>
  <c r="I49"/>
  <c r="I50"/>
  <c r="I52"/>
  <c r="I54"/>
  <c r="I55"/>
  <c r="I56"/>
  <c r="I64"/>
  <c r="I84"/>
  <c r="I85"/>
  <c r="I86"/>
  <c r="I89"/>
  <c r="I90"/>
  <c r="I91"/>
  <c r="I94"/>
  <c r="I98"/>
  <c r="I99"/>
  <c r="I100"/>
  <c r="I101"/>
  <c r="I102"/>
  <c r="I103"/>
  <c r="I105"/>
  <c r="I106"/>
  <c r="I107"/>
  <c r="I109"/>
  <c r="I110"/>
  <c r="I111"/>
  <c r="I112"/>
  <c r="I114"/>
  <c r="I115"/>
  <c r="I116"/>
  <c r="I117"/>
  <c r="I124"/>
  <c r="I125"/>
  <c r="I126"/>
  <c r="I127"/>
  <c r="I131"/>
  <c r="I132"/>
  <c r="I133"/>
  <c r="I134"/>
  <c r="I136"/>
  <c r="I137"/>
  <c r="I138"/>
  <c r="I139"/>
  <c r="I140"/>
  <c r="I144"/>
  <c r="I145"/>
  <c r="I146"/>
  <c r="J147"/>
  <c r="I148"/>
  <c r="I149"/>
  <c r="I150"/>
  <c r="I151"/>
  <c r="I153"/>
  <c r="I154"/>
  <c r="I157"/>
  <c r="I158"/>
  <c r="I159"/>
  <c r="I160"/>
  <c r="I161"/>
  <c r="I162"/>
  <c r="I164"/>
  <c r="I170"/>
  <c r="I171"/>
  <c r="I172"/>
  <c r="I173"/>
  <c r="I174"/>
  <c r="I175"/>
  <c r="I176"/>
  <c r="I178"/>
  <c r="I179"/>
  <c r="I180"/>
  <c r="I181"/>
  <c r="I182"/>
  <c r="I183"/>
  <c r="I184"/>
  <c r="I185"/>
  <c r="I186"/>
  <c r="I187"/>
  <c r="I188"/>
  <c r="I189"/>
  <c r="I190"/>
  <c r="I191"/>
  <c r="I194"/>
  <c r="I195"/>
  <c r="I197"/>
  <c r="I198"/>
  <c r="I199"/>
  <c r="I203"/>
  <c r="I205"/>
  <c r="I206"/>
  <c r="I207"/>
  <c r="I208"/>
  <c r="I209"/>
  <c r="I210"/>
  <c r="I211"/>
  <c r="I212"/>
  <c r="I213"/>
  <c r="I216"/>
  <c r="I217"/>
  <c r="I218"/>
  <c r="J221"/>
  <c r="I221" s="1"/>
  <c r="I222"/>
  <c r="J223"/>
  <c r="I223" s="1"/>
  <c r="I224"/>
  <c r="I225"/>
  <c r="I226"/>
  <c r="I227"/>
  <c r="I228"/>
  <c r="I229"/>
  <c r="I230"/>
  <c r="I231"/>
  <c r="I232"/>
  <c r="I233"/>
  <c r="I234"/>
  <c r="I235"/>
  <c r="I237"/>
  <c r="I238"/>
  <c r="I239"/>
  <c r="I246"/>
  <c r="I247"/>
  <c r="I249"/>
  <c r="I250"/>
  <c r="J251"/>
  <c r="J252"/>
  <c r="J253"/>
  <c r="I253" s="1"/>
  <c r="I254"/>
  <c r="I255"/>
  <c r="I256"/>
  <c r="I257"/>
  <c r="I258"/>
  <c r="I259"/>
  <c r="I260"/>
  <c r="I261"/>
  <c r="I263"/>
  <c r="I264"/>
  <c r="I265"/>
  <c r="I266"/>
  <c r="I267"/>
  <c r="I268"/>
  <c r="I269"/>
  <c r="I270"/>
  <c r="I272"/>
  <c r="I273"/>
  <c r="I275"/>
  <c r="I276"/>
  <c r="I277"/>
  <c r="I278"/>
  <c r="I279"/>
  <c r="I281"/>
  <c r="I282"/>
  <c r="I288"/>
  <c r="J288" s="1"/>
  <c r="I289"/>
  <c r="I295"/>
  <c r="I297"/>
  <c r="I298"/>
  <c r="J304"/>
  <c r="J309"/>
  <c r="J310"/>
  <c r="I334"/>
  <c r="I346"/>
  <c r="I350"/>
  <c r="I351"/>
  <c r="I352"/>
  <c r="I353"/>
  <c r="I354"/>
  <c r="I365"/>
  <c r="I371"/>
  <c r="J378"/>
  <c r="J379"/>
  <c r="J384"/>
  <c r="J386"/>
  <c r="I393"/>
  <c r="I394"/>
  <c r="I403"/>
  <c r="J405"/>
  <c r="I408"/>
  <c r="I410"/>
  <c r="I411"/>
  <c r="I412"/>
  <c r="I413"/>
  <c r="I414"/>
  <c r="I415"/>
  <c r="I416"/>
  <c r="I417"/>
  <c r="I418"/>
  <c r="J419"/>
  <c r="I421"/>
  <c r="I440"/>
  <c r="I441"/>
  <c r="I443"/>
  <c r="I446"/>
  <c r="I469"/>
  <c r="I473"/>
  <c r="I474"/>
  <c r="I475"/>
  <c r="I477"/>
  <c r="I31" i="7" l="1"/>
  <c r="I37"/>
  <c r="I219" i="6"/>
</calcChain>
</file>

<file path=xl/comments1.xml><?xml version="1.0" encoding="utf-8"?>
<comments xmlns="http://schemas.openxmlformats.org/spreadsheetml/2006/main">
  <authors>
    <author/>
    <author>dghinea</author>
  </authors>
  <commentList>
    <comment ref="K11" authorId="0">
      <text>
        <r>
          <rPr>
            <sz val="11"/>
            <color rgb="FF000000"/>
            <rFont val="Calibri"/>
            <family val="2"/>
          </rPr>
          <t xml:space="preserve">mtelbis:
</t>
        </r>
      </text>
    </comment>
    <comment ref="K12" authorId="0">
      <text>
        <r>
          <rPr>
            <sz val="11"/>
            <color rgb="FF000000"/>
            <rFont val="Calibri"/>
            <family val="2"/>
          </rPr>
          <t xml:space="preserve">mtelbis:
</t>
        </r>
      </text>
    </comment>
    <comment ref="D192" authorId="0">
      <text>
        <r>
          <rPr>
            <sz val="11"/>
            <color rgb="FF000000"/>
            <rFont val="Calibri"/>
            <family val="2"/>
          </rPr>
          <t>ibere:
Contract de concesiune pentru serviciul de iluminat public în Municipiul Timișoara ?</t>
        </r>
      </text>
    </comment>
    <comment ref="K259" authorId="0">
      <text>
        <r>
          <rPr>
            <sz val="11"/>
            <color rgb="FF000000"/>
            <rFont val="Calibri"/>
            <family val="2"/>
          </rPr>
          <t xml:space="preserve">mtelbis:
</t>
        </r>
      </text>
    </comment>
    <comment ref="K272" authorId="0">
      <text>
        <r>
          <rPr>
            <sz val="11"/>
            <color rgb="FF000000"/>
            <rFont val="Calibri"/>
            <family val="2"/>
          </rPr>
          <t xml:space="preserve">mtelbis:
</t>
        </r>
      </text>
    </comment>
    <comment ref="K311" authorId="0">
      <text>
        <r>
          <rPr>
            <sz val="11"/>
            <color rgb="FF000000"/>
            <rFont val="Calibri"/>
            <family val="2"/>
          </rPr>
          <t xml:space="preserve">mtelbis:
</t>
        </r>
      </text>
    </comment>
    <comment ref="K312" authorId="0">
      <text>
        <r>
          <rPr>
            <sz val="11"/>
            <color rgb="FF000000"/>
            <rFont val="Calibri"/>
            <family val="2"/>
          </rPr>
          <t xml:space="preserve">mtelbis:
</t>
        </r>
      </text>
    </comment>
    <comment ref="K313" authorId="0">
      <text>
        <r>
          <rPr>
            <sz val="11"/>
            <color rgb="FF000000"/>
            <rFont val="Calibri"/>
            <family val="2"/>
          </rPr>
          <t xml:space="preserve">mtelbis:
</t>
        </r>
      </text>
    </comment>
    <comment ref="K314" authorId="0">
      <text>
        <r>
          <rPr>
            <sz val="11"/>
            <color rgb="FF000000"/>
            <rFont val="Calibri"/>
            <family val="2"/>
          </rPr>
          <t xml:space="preserve">mtelbis:
</t>
        </r>
      </text>
    </comment>
    <comment ref="K315" authorId="0">
      <text>
        <r>
          <rPr>
            <sz val="11"/>
            <color rgb="FF000000"/>
            <rFont val="Calibri"/>
            <family val="2"/>
          </rPr>
          <t xml:space="preserve">mtelbis:
</t>
        </r>
      </text>
    </comment>
    <comment ref="K316" authorId="0">
      <text>
        <r>
          <rPr>
            <sz val="11"/>
            <color rgb="FF000000"/>
            <rFont val="Calibri"/>
            <family val="2"/>
          </rPr>
          <t xml:space="preserve">mtelbis:
</t>
        </r>
      </text>
    </comment>
    <comment ref="K317" authorId="0">
      <text>
        <r>
          <rPr>
            <sz val="11"/>
            <color rgb="FF000000"/>
            <rFont val="Calibri"/>
            <family val="2"/>
          </rPr>
          <t xml:space="preserve">mtelbis:
</t>
        </r>
      </text>
    </comment>
    <comment ref="K330" authorId="0">
      <text>
        <r>
          <rPr>
            <sz val="11"/>
            <color rgb="FF000000"/>
            <rFont val="Calibri"/>
            <family val="2"/>
          </rPr>
          <t xml:space="preserve">mtelbis:
</t>
        </r>
      </text>
    </comment>
    <comment ref="K365" authorId="0">
      <text>
        <r>
          <rPr>
            <sz val="11"/>
            <color rgb="FF000000"/>
            <rFont val="Calibri"/>
            <family val="2"/>
          </rPr>
          <t xml:space="preserve">mtelbis:
</t>
        </r>
      </text>
    </comment>
    <comment ref="D380" authorId="0">
      <text>
        <r>
          <rPr>
            <sz val="11"/>
            <color rgb="FF000000"/>
            <rFont val="Calibri"/>
            <family val="2"/>
          </rPr>
          <t>ibere:
Din actuala suprafata de teren s-a afectat o portiune, fiind astfel modiifcata DTE actuala. Se propune finantare din buget local.</t>
        </r>
      </text>
    </comment>
    <comment ref="D381" authorId="0">
      <text>
        <r>
          <rPr>
            <sz val="11"/>
            <color rgb="FF000000"/>
            <rFont val="Calibri"/>
            <family val="2"/>
          </rPr>
          <t>ibere:
Suprapunere cu proiect realizat (Malurile Canalului BEGA) care face imposibila realizarea conform DTE si AC existente. Se propune finantare din buget local</t>
        </r>
      </text>
    </comment>
    <comment ref="I382" authorId="0">
      <text>
        <r>
          <rPr>
            <sz val="11"/>
            <color rgb="FF000000"/>
            <rFont val="Calibri"/>
            <family val="2"/>
          </rPr>
          <t>ibere:
inclusiv traseul ecologic, mobilier urban: bănci, rasteluri de biciclete, locuir de odihnă și  panouri informare/educație, adaptate estetic și funcțional pădurii  (din materiale naturale, lemn)</t>
        </r>
      </text>
    </comment>
    <comment ref="J382" authorId="0">
      <text>
        <r>
          <rPr>
            <sz val="11"/>
            <color rgb="FF000000"/>
            <rFont val="Calibri"/>
            <family val="2"/>
          </rPr>
          <t>ibere:
inclusiv traseul ecologic, mobilier urban: bănci, rasteluri de biciclete, locuir de odihnă și  panouri informare/educație, adaptate estetic și funcțional pădurii  (din materiale naturale, lemn)</t>
        </r>
      </text>
    </comment>
    <comment ref="A462" authorId="1">
      <text>
        <r>
          <rPr>
            <b/>
            <sz val="9"/>
            <color indexed="81"/>
            <rFont val="Tahoma"/>
            <family val="2"/>
          </rPr>
          <t>dghinea:</t>
        </r>
        <r>
          <rPr>
            <sz val="9"/>
            <color indexed="81"/>
            <rFont val="Tahoma"/>
            <family val="2"/>
          </rPr>
          <t xml:space="preserve">
</t>
        </r>
      </text>
    </comment>
  </commentList>
</comments>
</file>

<file path=xl/comments2.xml><?xml version="1.0" encoding="utf-8"?>
<comments xmlns="http://schemas.openxmlformats.org/spreadsheetml/2006/main">
  <authors>
    <author/>
  </authors>
  <commentList>
    <comment ref="I78" authorId="0">
      <text>
        <r>
          <rPr>
            <sz val="11"/>
            <color rgb="FF000000"/>
            <rFont val="Calibri"/>
            <family val="2"/>
          </rPr>
          <t>ibere:
inclusiv traseul ecologic, mobilier urban: bănci, rasteluri de biciclete, locuir de odihnă și  panouri informare/educație, adaptate estetic și funcțional pădurii  (din materiale naturale, lemn)</t>
        </r>
      </text>
    </comment>
    <comment ref="D189" authorId="0">
      <text>
        <r>
          <rPr>
            <sz val="11"/>
            <color rgb="FF000000"/>
            <rFont val="Calibri"/>
            <family val="2"/>
          </rPr>
          <t>ibere:
Din actuala suprafata de teren s-a afectat o portiune, fiind astfel modiifcata DTE actuala. Se propune finantare din buget local.</t>
        </r>
      </text>
    </comment>
    <comment ref="D190" authorId="0">
      <text>
        <r>
          <rPr>
            <sz val="11"/>
            <color rgb="FF000000"/>
            <rFont val="Calibri"/>
            <family val="2"/>
          </rPr>
          <t>ibere:
Suprapunere cu proiect realizat (Malurile Canalului BEGA) care face imposibila realizarea conform DTE si AC existente. Se propune finantare din buget local</t>
        </r>
      </text>
    </comment>
    <comment ref="D191" authorId="0">
      <text>
        <r>
          <rPr>
            <sz val="11"/>
            <color rgb="FF000000"/>
            <rFont val="Calibri"/>
            <family val="2"/>
          </rPr>
          <t>ibere:
Contract de concesiune pentru serviciul de iluminat public în Municipiul Timișoara ?</t>
        </r>
      </text>
    </comment>
  </commentList>
</comments>
</file>

<file path=xl/comments3.xml><?xml version="1.0" encoding="utf-8"?>
<comments xmlns="http://schemas.openxmlformats.org/spreadsheetml/2006/main">
  <authors>
    <author/>
  </authors>
  <commentList>
    <comment ref="D13" authorId="0">
      <text>
        <r>
          <rPr>
            <sz val="11"/>
            <color rgb="FF000000"/>
            <rFont val="Calibri"/>
            <family val="2"/>
          </rPr>
          <t>ibere:
Din actuala suprafata de teren s-a afectat o portiune, fiind astfel modiifcata DTE actuala. Se propune finantare din buget local.</t>
        </r>
      </text>
    </comment>
  </commentList>
</comments>
</file>

<file path=xl/comments4.xml><?xml version="1.0" encoding="utf-8"?>
<comments xmlns="http://schemas.openxmlformats.org/spreadsheetml/2006/main">
  <authors>
    <author/>
  </authors>
  <commentList>
    <comment ref="D85" authorId="0">
      <text>
        <r>
          <rPr>
            <sz val="11"/>
            <color rgb="FF000000"/>
            <rFont val="Calibri"/>
            <family val="2"/>
          </rPr>
          <t>ibere:
Contract de concesiune pentru serviciul de iluminat public în Municipiul Timișoara ?</t>
        </r>
      </text>
    </comment>
    <comment ref="D155" authorId="0">
      <text>
        <r>
          <rPr>
            <sz val="11"/>
            <color rgb="FF000000"/>
            <rFont val="Calibri"/>
            <family val="2"/>
          </rPr>
          <t>ibere:
Din actuala suprafata de teren s-a afectat o portiune, fiind astfel modiifcata DTE actuala. Se propune finantare din buget local.</t>
        </r>
      </text>
    </comment>
    <comment ref="D156" authorId="0">
      <text>
        <r>
          <rPr>
            <sz val="11"/>
            <color rgb="FF000000"/>
            <rFont val="Calibri"/>
            <family val="2"/>
          </rPr>
          <t>ibere:
Suprapunere cu proiect realizat (Malurile Canalului BEGA) care face imposibila realizarea conform DTE si AC existente. Se propune finantare din buget local</t>
        </r>
      </text>
    </comment>
    <comment ref="I157" authorId="0">
      <text>
        <r>
          <rPr>
            <sz val="11"/>
            <color rgb="FF000000"/>
            <rFont val="Calibri"/>
            <family val="2"/>
          </rPr>
          <t>ibere:
inclusiv traseul ecologic, mobilier urban: bănci, rasteluri de biciclete, locuir de odihnă și  panouri informare/educație, adaptate estetic și funcțional pădurii  (din materiale naturale, lemn)</t>
        </r>
      </text>
    </comment>
    <comment ref="J157" authorId="0">
      <text>
        <r>
          <rPr>
            <sz val="11"/>
            <color rgb="FF000000"/>
            <rFont val="Calibri"/>
            <family val="2"/>
          </rPr>
          <t>ibere:
inclusiv traseul ecologic, mobilier urban: bănci, rasteluri de biciclete, locuir de odihnă și  panouri informare/educație, adaptate estetic și funcțional pădurii  (din materiale naturale, lemn)</t>
        </r>
      </text>
    </comment>
  </commentList>
</comments>
</file>

<file path=xl/sharedStrings.xml><?xml version="1.0" encoding="utf-8"?>
<sst xmlns="http://schemas.openxmlformats.org/spreadsheetml/2006/main" count="6154" uniqueCount="1916">
  <si>
    <t>curs infoeuro= 4,4125</t>
  </si>
  <si>
    <t>Nr.crt</t>
  </si>
  <si>
    <t>Localitate</t>
  </si>
  <si>
    <t xml:space="preserve">Judeţ </t>
  </si>
  <si>
    <t xml:space="preserve">Titlul proiectului propus </t>
  </si>
  <si>
    <t xml:space="preserve">Solicitant </t>
  </si>
  <si>
    <t xml:space="preserve"> Obiectivele proiectului </t>
  </si>
  <si>
    <t xml:space="preserve">Gradul de maturitate(idee de proiect,SF/PT,etc) </t>
  </si>
  <si>
    <t xml:space="preserve"> Durata  estimata  a proiectului  
-luni-</t>
  </si>
  <si>
    <t xml:space="preserve"> Valoarea  estimată a proiectului 
- lei -</t>
  </si>
  <si>
    <t xml:space="preserve"> Valoarea  estimată a proiectului 
- euro -</t>
  </si>
  <si>
    <t xml:space="preserve">Surse de finantare </t>
  </si>
  <si>
    <t xml:space="preserve">Observaţii </t>
  </si>
  <si>
    <t xml:space="preserve">Sala spectacole -Teatrul German de stat </t>
  </si>
  <si>
    <t xml:space="preserve">ridicata </t>
  </si>
  <si>
    <t xml:space="preserve">2014-2015 </t>
  </si>
  <si>
    <t>Buget local</t>
  </si>
  <si>
    <t>Reabilitarea imobilului "Sala Capitol"( fosta Cinema Capitol)</t>
  </si>
  <si>
    <t>medie</t>
  </si>
  <si>
    <t>2015-2018</t>
  </si>
  <si>
    <t>2 garnituri Clarinete  profesionale  in Sib şi La</t>
  </si>
  <si>
    <t xml:space="preserve">110 mii lei Alocatii de la bugetul local
110 mii lei Venituri proprii </t>
  </si>
  <si>
    <t xml:space="preserve">2 buc.Fagot profesional </t>
  </si>
  <si>
    <t xml:space="preserve">Alocatii de la bugetul local </t>
  </si>
  <si>
    <t xml:space="preserve">1 buc.  Corn englezesc profesional </t>
  </si>
  <si>
    <t>venituri proprii</t>
  </si>
  <si>
    <t>2 buc.trompete profesionale cu clape in Sib</t>
  </si>
  <si>
    <t>2 buc.trompete profesionale cu clape in Do</t>
  </si>
  <si>
    <t xml:space="preserve">2 buc.trompete piccolo profesionale </t>
  </si>
  <si>
    <t xml:space="preserve"> Accesibilizarea  salilor de spectacol pentru persoanele cu dizabiliati </t>
  </si>
  <si>
    <t xml:space="preserve">medie </t>
  </si>
  <si>
    <t xml:space="preserve">1 an </t>
  </si>
  <si>
    <t xml:space="preserve">Timisoara </t>
  </si>
  <si>
    <t xml:space="preserve">Timis </t>
  </si>
  <si>
    <t xml:space="preserve">idee de proiect </t>
  </si>
  <si>
    <t xml:space="preserve">TIMISOARA </t>
  </si>
  <si>
    <t xml:space="preserve">TIMIS </t>
  </si>
  <si>
    <t>• Creditarea
• Activitati conexe si auxiliare in legatura cu activitatea principala sau cu functionarea societatii; 
• Consultanta in legatura cu activitatile creditate</t>
  </si>
  <si>
    <t>Intentie / Studiu bibliografic in analiza Comisiei Bancare a CCE</t>
  </si>
  <si>
    <t>Timisoara</t>
  </si>
  <si>
    <t>Timis</t>
  </si>
  <si>
    <t xml:space="preserve">Banca </t>
  </si>
  <si>
    <t>banca regionala</t>
  </si>
  <si>
    <t>Timişoara</t>
  </si>
  <si>
    <t>Timiş</t>
  </si>
  <si>
    <t>TIMISOARA primul oras al Cercetarii si Inovarii Responsabile din Romania</t>
  </si>
  <si>
    <t>Universitatea de Medicina si Farmacie "Victor Babes" Timisoara</t>
  </si>
  <si>
    <t>Observatorul regional al pieței de muncă</t>
  </si>
  <si>
    <t>Proiectul are trei componente:
1. OBSERVATORUL NEVOILOR PIEŢEI DE MUNCĂ în care cercetătorii şi specialiştii vor putea monitoriza şi facilita nevoile pieţei de muncă din toate sectoarele economiei regionale;
2. Modernizarea capacităților de educație și formare profesională, inclusiv:
- Introducerea tehnicilor moderne de predare în clasă
- Atragerea forţei de muncă în educaţie prin creşterea mobilităţii, crearea de stagii de pregătire, etc. şi introducerea acestor practici în toate instituţiile
- Modernizarea echipamentelor la standardele actuale ale industriei pe baza necesităţii parteneriatelor între institutele de formare profesională și companii
3. Informarea studenţilor cu oportunități de angajare ale pieţei:
- Organizarea de programe de informare și consiliere pentru elevi, părinți și școli
- Promovarea oportunităților de piață pentru companii
- Crearea unei infrastructuri IT pentru comunicarea eficientă</t>
  </si>
  <si>
    <t>Centrul Regional de Excelenta  si Cercetare: prin "OMICS"la descifrarea  fundamentelor stiintelor vietii acronim "CRECOMICS"</t>
  </si>
  <si>
    <t>Universitatea de Medicina si Farmacie "Victor Babes" Timisoara- Disciplina de Farmacologie"</t>
  </si>
  <si>
    <t>Proiectul de investiție propus are ca obiectiv integrarea pe baza unui concept /master plan care sa tina cont de situatia curenta, nevoile si obiectivele de dezvoltare economica si sociala, tendintele si solutiile moderne functionale existente la nivel european si mondial, asigurarea coerentei obiectivelor de investiție cu obiectivele de dezvoltare majore agreate, etapizarea pregatirii si implementarii obiectivelor de investiție in logica obtinerii maximei eficiente și raspuns la problemele critice identificate.</t>
  </si>
  <si>
    <t>UNIVERSITATEA DE VEST DIN TIMIȘOARA</t>
  </si>
  <si>
    <t>Realizarea unei infrastructuri de cercetare competitivă la nivel internaţional - “Smart City Research Center - SCRC” în cadrul Universității de Vest din Timișoara</t>
  </si>
  <si>
    <t>Modernizarea infrastructurii de cercetare prin realizarea „Institutului de Cercetări Avansate de Mediu  - ICAM” din cadrul Universității de Vest din Timișoara</t>
  </si>
  <si>
    <t xml:space="preserve">Centru de excelenta  pentru sustinerea afacerilor inovative Timisoara </t>
  </si>
  <si>
    <t xml:space="preserve"> CJTimis, partener  CLTimisoara, UVT,UPT</t>
  </si>
  <si>
    <t xml:space="preserve">TIMISOARA primul oras al Cercetarii si Inovarii Responsabile din Romania  SI Hub Educational Regional </t>
  </si>
  <si>
    <t>UMFVB Timisoara</t>
  </si>
  <si>
    <t>Idee de proiect</t>
  </si>
  <si>
    <t>Centru Regional pentru Analiza si Stocarea Imaginilor Medicale</t>
  </si>
  <si>
    <t>Universitatea de Medicina si Farmacie "Victor Babes" Timisoara</t>
  </si>
  <si>
    <t>POR 2014-2020</t>
  </si>
  <si>
    <t xml:space="preserve">Centru regional pentru cercetare transdisciplinara responsabila si inovare pentru sanatate </t>
  </si>
  <si>
    <t xml:space="preserve">Educatie  si cercetare  de calitate pentru medicina dentara din Timisoara </t>
  </si>
  <si>
    <t>Centru de excelență pentru susținerea afacerilor, inovare si schimbari climatice</t>
  </si>
  <si>
    <t>Obiectivul proiectului este atragerea/dezvoltarea investiţiilor în municipiul Timisoara și judetul Timis/Regiunea Vest valorificand potenţialul   resurselor umane, materiale si de inovare astfel încat sa poata fi asigurata o dezvoltare durabila și continua.</t>
  </si>
  <si>
    <t>36-60</t>
  </si>
  <si>
    <t xml:space="preserve">  POR 2014-2020
 PO DUNAREA /SUERD
H2020
COSME</t>
  </si>
  <si>
    <t xml:space="preserve">P.I 1.1  solicitantul trebuie sa fie  o entitate de inovare si transfer tehnologic </t>
  </si>
  <si>
    <t>Centru de excelenta pentru sprijinirea afacerilor si inovare</t>
  </si>
  <si>
    <t>TIMIȘ</t>
  </si>
  <si>
    <t>SF</t>
  </si>
  <si>
    <t>24 luni</t>
  </si>
  <si>
    <t>PNDR</t>
  </si>
  <si>
    <t>Modernizare  seră  5000 mp – str. A. Imbroane  nr.70A</t>
  </si>
  <si>
    <t>Modernizare  solar  2500 mp – str. A. Imbroane  nr.70A</t>
  </si>
  <si>
    <t xml:space="preserve">Construcţie sera pe structura metalica </t>
  </si>
  <si>
    <t>Implementarea  unei noi tehnologii de producere  a materialului floricol</t>
  </si>
  <si>
    <t xml:space="preserve">Poligon Agrolimentar Timisoara - Centru Judetean de colectare, stocare, marketing si desfacere produse agricole Timis </t>
  </si>
  <si>
    <t>Dezvoltarea unei piete agroalimentare in comuna Dudestii Noi</t>
  </si>
  <si>
    <t>Comuna Dudestii Noi</t>
  </si>
  <si>
    <t>Construirea unei piete agroalimentare in comuna Dudestii Noi</t>
  </si>
  <si>
    <t>Comuna Dumbravita</t>
  </si>
  <si>
    <t>Numar de standuri amenajate in piata</t>
  </si>
  <si>
    <t>idee de proiect</t>
  </si>
  <si>
    <t>Timiș</t>
  </si>
  <si>
    <t>Pista de biciclete și alei de promenadă pe coridorul natural situat între Pădurea Verde și Bazinul din incinta Azur de-a lungul canalelor de desecare</t>
  </si>
  <si>
    <t>Municipiul Timisoara
- Directia Urbanism</t>
  </si>
  <si>
    <t>idee deproiect</t>
  </si>
  <si>
    <t>Axa 4</t>
  </si>
  <si>
    <t xml:space="preserve">P.i4.2 </t>
  </si>
  <si>
    <t xml:space="preserve">Reabilitarea şi dezvoltarea infrastructurii de navigaţie şi portuare a Canalului Bega pe traseul Timişoara-graniţa cu Republica Serbia pentru valorificarea şi dezvoltarea potenţialului turistic comun şi achiziţionarea de ambarcaţiuni electrice/vaporaşe pentru transportul public pe Canalul Bega. </t>
  </si>
  <si>
    <t xml:space="preserve">Program Transfrontalier Romania Serbia </t>
  </si>
  <si>
    <t xml:space="preserve">Directia Politiei Locale prin adresa nr. SC 2015-30301/07/12/2015  solicita achizitia unei salupe pentru  monitorizarea si supravegherea investitiilot realizate pe Canalul Bega </t>
  </si>
  <si>
    <t/>
  </si>
  <si>
    <t>TIMIȘOARA</t>
  </si>
  <si>
    <t>Modernizarea sistemului  de iluminat public în Municipiul Timișoara prin utilizarea tehnologiei LED, instalare de senzori de prezență/mișcare, instalare de sisteme de panouri fotovoltaice în parcuri, scuaruri, faleze, grădini publice</t>
  </si>
  <si>
    <t>Municipiul Timişoara 
– Direcţia Tehnică, Direcția de Mediu</t>
  </si>
  <si>
    <t>Idee de proiect, Acțiunea nr.27, 28 și 31  din PAED aprobat prin HCLMT nr.550/11.11.2015</t>
  </si>
  <si>
    <t>Axa 5</t>
  </si>
  <si>
    <t>P.i 5.1</t>
  </si>
  <si>
    <t xml:space="preserve">Reabilitarea termica  si reamenajare partiala  nivel parter  corpul A1, A2 si B la Palatul Culturii </t>
  </si>
  <si>
    <t>Municipiul Timişoara-prin Birou Tehnic din subordinea Administratorului Public</t>
  </si>
  <si>
    <t>Trebuie verificată situaţia juridică a clădirii Palatului Culturii. Pentru a se putea realiza proiectele, Municipiul Timişoara trebuie să fie proprietar. Dacă există un drept de administrare, trebuie verificat în contract în sarcina cui cad reparaţiile capitale, iar dacă este cazul să se retragă dreptul de administrare.
Trebuie elaborată o strategie de marketing şi promovare turistică a obiectivului restaurat. 
Pentru proiectul nr. 6 de făcut anumite modificări pentru a se conforma Axei 5
de ex. titlul să fie modificat în "Restaurarea, consolidarea parţială nivel parter  corpul A1, A2 si B la Palatul Culturii, inclusiv dotări interioare" 
* trebuie dovedit că nu generează venituri;</t>
  </si>
  <si>
    <t>Reabilitare spaţii publice din centrul istoric al oraşului Timişoara (Cetate II)</t>
  </si>
  <si>
    <t>Municipiul Timisoara - Directia Dezvoltare</t>
  </si>
  <si>
    <t>Se vor include toate străzile din suprafaţa cuprinsă în interiorul inelului 1 care nu au fost reabilitate.
Lucrările prevăd reabilitarea infrastructurii tehnico-edilitare, inclusiv telecomunicaţii, pavaje, lucrări de arhitectură, mobilier urban, statui, spaţii verzi.Timişoara- aproximativ 16 străzi (Str. Episcop Augustin Pacha, Str. Paul Chinezu, Str. Palanca, Str. George Coşbuc, Str. General Eremia Grigorescu, Str. Gheorghe Lazăr, Str. Mărăşti, Str. Emanoil Ungureanu, Str. 9 Mai, Str. Dimitrie Cantemir, Str. Janos Bolyai, Str. Alba Iulia, Str. Coriolan Brediceanu, Str. Regim 5 Vânători, Str. Matei Corvin, Str. Victor Vlad Delamarina).</t>
  </si>
  <si>
    <t>18.130.311,61
 Valoarea maxima  eligibila  5.000.000 euro</t>
  </si>
  <si>
    <t>Axa 5</t>
  </si>
  <si>
    <t>P.I. 5.1</t>
  </si>
  <si>
    <t>* nu se finanţează infrastructura tehnico-edilitară;
* se pot face proiecte de punere în valoare a monumentelor.
*trebuie să aibă cod distinct în Lista monumentelor istorice;
de analizat  posibilitatea finantarii din Axa 4 , P.M.I 4.1</t>
  </si>
  <si>
    <t>Reabilitarea Ansamblului Urban “Corso” Timişoara, Parte a Patrimoniului Cultural Naţiona</t>
  </si>
  <si>
    <t>Municipiul Timisoara/Directia Dezvoltare/Muzeul Banatului</t>
  </si>
  <si>
    <t>Zona cea mai populară, cea mai vizitată de turiştii care aleg Timişoara ca destinaţie este centrul Timişoarei. Astfel, chestionarele operatorilor de cazare au arătat că majoritatea turiştilor au călătorit la Timişoara în interes de afaceri sau în alte scopuri: pentru a participa la congrese, conferinţe, simpozioane, au apreciat valoarea  arhitecturală şi culturală a Centrului Istoric al oraşului, ceea ce relevă gradul mare de atractivitate al acestuia.Implementarea acestui proiect, care vizează reabilitarea monumentului istoric Ansamblul urban interbelic Corso (TM-II-aA-06115), reprezentat de spaţiul public Piaţa Victoriei, prin înlocuirea pavimentului, restaurarea Monumentului Lupa Capitolina  (TM-III-m-B-06314), modernizarea infrastructurii tehnico-edilitare, reamenajarea peisagistică a zonei verzi, îmbunătăţirea iluminatului public prin aplicarea unui concept de iluminat public unitar, a bazinului pentru porumbei şi a Fântânii cu peşti, dotarea cu mobilier urban unitar adaptat zonei pe care se întinde monumentul istoric, precum şi cu elemente de informare şi orientare, va contribui în mod direct la creşterea confortului locuitorilor, la dezvoltarea turismului şi a comerţului în zonă, întrucât zona „centru”– inima oraşului - este reprezentativă pentru definirea identitatii Timisoarei</t>
  </si>
  <si>
    <t>SF -DALI</t>
  </si>
  <si>
    <t>11331444,76 Valoarea maxima  eligibila  5.000.000 euro</t>
  </si>
  <si>
    <t>Refunctionalizare cladire din functiunea de spital de dermatologie in cladire cu functiune de spatiu multicultural Timisoara, str. Marasesti nr. 5</t>
  </si>
  <si>
    <t>asigurarea de spatii ptr. desfasurarea de activitati culturale in Cetatea Timisoara
 disiminarea informatiilor culturale despre Timisoara in tara si strainatate
accelerarea colaborarilor culturale Transfrontaliere</t>
  </si>
  <si>
    <t xml:space="preserve">Axa 5 </t>
  </si>
  <si>
    <t>P.I. 5.1</t>
  </si>
  <si>
    <t>Restaurare, consolidare și refuncționalizare în spațiu cultural a imobilului - Sinagoga din Cetate,  precum şi activităţi de marketing şi promovare turistică a acestuia</t>
  </si>
  <si>
    <t>PARTENERIAT ÎNTRE MUNICIPIUL TIMIŞOARA (Direcţia Urbanism a Municipiului Timişoara)
 ȘI FEDERAȚIA COMUNITĂȚILOR EVREIEȘTI</t>
  </si>
  <si>
    <t>Teritorial: Restaurare, consolidare, refuncționalizare și promovare Sinagoga din Cetate
Economic: cresterea competitivităţii arealului în care este localizat obiectivul
Cultural: creşterea numărului de obiective de patrimoniu în stare de conservare foarte bună şi bună</t>
  </si>
  <si>
    <t>Axa 5 
Obiectivul care face obiectul proiectului este amplasat pe : str. Mărășești, nr.6, Timişoara, monument istoric cu cod distinct în LMI, TM-II-m-A-06150.</t>
  </si>
  <si>
    <t>* parteneriat dacă este ONG sau unitate de cult comunitatea evreiască
*spaţiu cultural negenerator de venituri;</t>
  </si>
  <si>
    <t>Restaurare şi consolidare clădire Turn de apă, precum şi dotări interioare, dotări pentru expunere şi activități de marketing și promovare turistică</t>
  </si>
  <si>
    <t>MUNICIPIUL TIMIŞOARA-Direcţia Urbanism</t>
  </si>
  <si>
    <t>Teritorial: restaurarea şi consolidarea clădirii
Economic: cresterea competitivităţii arealului în care este localizată clădirea
Cultural: creşterea numărului de obiective de patrimoniu în stare de conservare foarte bună</t>
  </si>
  <si>
    <t>Axa 5 
Clădirea care face obiectul proiectului este amplasată pe str. Gheorghe Bariţiu, nr.3, Timişoara, monument istoric cu cod distinct in LMI, TM-II-m-A-06122.</t>
  </si>
  <si>
    <t>* "Muzeul apei";</t>
  </si>
  <si>
    <t>Restaurare, protecţie, relocare pentru punerea în valoare a statuilor monument istoric din Municipiul Timişoara precum şi activităţi de marketing şi promovare turistică a acestora
Statuile care fac obiectul proiectului sunt amplasate în Municipiul Timişoara și au cod distinct în LMI</t>
  </si>
  <si>
    <t xml:space="preserve">MUNICIPIUL TIMIŞOARA-Direcţia Urbanism </t>
  </si>
  <si>
    <t>Teritorial: Restaurare, protecţie, relocare pentru punerea în valoare a statuilor monument istoric
Economic: cresterea competitivităţii arealului în care sunt localizate statuile
Cultural: creşterea numărului de obiective de patrimoniu în stare de conservare foarte bună şi bună</t>
  </si>
  <si>
    <t>Axa 5 
Statuile care fac obiectul proiectului sunt amplasate în Municipiul Timişoara și au cod distinct în LMI</t>
  </si>
  <si>
    <t>* statuile obligatoriu trebuie să fie în circuit turistic şi să aibă vizitatori;</t>
  </si>
  <si>
    <t>Restaurare, consolidare Pod de Fier precum şi activităţi de marketing şi promovare turistică a acestuia
Obiectivul care face obiectul proiectului este amplasat pe : str. Endre Ady, nr.FN, Timişoara, monument istoric cu cod distinct în LMI, TM-II-m-B-06133.</t>
  </si>
  <si>
    <t>Teritorial: Restaurare, consolidare Pod de Fier
Economic: cresterea competitivităţii arealului în care este localizat obiectivul
Cultural: creşterea numărului de obiective de patrimoniu în stare de conservare foarte bună şi bună</t>
  </si>
  <si>
    <t>Axa 5 
Obiectivul care face obiectul proiectului este amplasat pe : str. Endre Ady, nr.FN, Timişoara, monument istoric cu cod distinct în LMI, TM-II-m-B-06133.</t>
  </si>
  <si>
    <t>* strategie de marketing</t>
  </si>
  <si>
    <t xml:space="preserve">Municipiul Timisoara </t>
  </si>
  <si>
    <t>Arts and HISTORY on the DANUBE- "Arta  şi istorie  pe Dunare"-</t>
  </si>
  <si>
    <t xml:space="preserve">Teatrul Maghiar de stat Csiky  Gergely Timisoara </t>
  </si>
  <si>
    <t>proiect aflat in etapa de evaluare "First Call For Propossal"</t>
  </si>
  <si>
    <t xml:space="preserve">INTERREG DANUBE </t>
  </si>
  <si>
    <t>Consolidare, reabilitare, modernizare și dotare clădire în vederea extinderii rețelei de centre de zi pentru persoane vârstnice, Timișoara, str. Canal Bega, nr.1</t>
  </si>
  <si>
    <t>Municipiul Timisoara/DASC</t>
  </si>
  <si>
    <t>Social – îmbunătățirea calității vieții pentru un numar de 30 de persoane vârstnice
Economic – crearea de locuri de muncă pentru personalul care va deservi centrul de zi cresterea numărului de persoane varstnice care vor putea beneficia de serviciile Centrului.
Teritorial – Extinderea serviciilor sociale de tip Centre de zi
 Înființarea de servicii sociale în zone în care serviciile sociale sunt puțin dezvoltate, în vederea evitării disparității zonale pe raza Municipiului Timișoara</t>
  </si>
  <si>
    <t>Idee  de proiect</t>
  </si>
  <si>
    <t xml:space="preserve">Axa 8 </t>
  </si>
  <si>
    <t>P.I. 8.1</t>
  </si>
  <si>
    <t xml:space="preserve">   
grupurile tinta sunt: varstnici, copii, persoane cu dizabilitati</t>
  </si>
  <si>
    <t>REABILITARE/MODERNIZARE/
EXTINDERE/DOTARE CENTRU  DE CONSILIERE PSIHOSOCIALA</t>
  </si>
  <si>
    <t>Reabilitarea/modernizarea/extinderea/dotarea infrastructurii de servicii sociale, fără componentă rezidențială,de tip centru de consiliere psihosocială, pentru persoane cu dizabilități , aflate în situație de risc de marginalizare și excludere socială din comunitatea orașului Timișoara</t>
  </si>
  <si>
    <t>Municipiul Timisoara -SPCF</t>
  </si>
  <si>
    <t xml:space="preserve">nr. de copiii beneficiari/părinti 
nr. de angajati noi </t>
  </si>
  <si>
    <t>Locatii in curs de identificare</t>
  </si>
  <si>
    <t>Fişă de proiect</t>
  </si>
  <si>
    <t>Municipiul Timisoara-SERVICIUL PENTRU PROTECTIA PERSOANELOR CU HANDICAP TIMISOARA</t>
  </si>
  <si>
    <t>Cresterea numarului  de persoane  care parasesc  centrele  rezidentiale  mari( copii, persoane  adulte cu dizabilitati, prin furnizarea  de ingrijire  alternativa de calitate   si crearea premiselor  pentru o viata independenta  in comunitate sau in infrastructura de tip familial</t>
  </si>
  <si>
    <t xml:space="preserve">Municipiul Timisoara/ Serviciul pentru Protectia Persoanelor cu Handicap Timisoara </t>
  </si>
  <si>
    <t>• Crearea  unui centru de  zi  cu o  capacitate  de  40 locuri, pentru persoanele cu dizabilitati independent de sex, origine sau convingeri,  dependente de asistenţă şi îngrijire ( din care 20 locuri pentru adulti si 20 locuri pentru minori) prin amenajarea si modernizarea unui spatiu existent;
• Obţinerea tuturor avizelor necesare pentru funcţionarea centrului în conformitate cu standardele legale în vigoare;
• Acordarea de asistenţă de specialitate pentru un număr de 40 persoane cu handicap/lună (480 de persoane cu dizabilităţi anual – număr estimat);
• Desfasurarea in cadrul centrului de activitati de socializare, educatie in scopul incluziunii sociale a persoanelor cu dizabilitati
• Crearea de locuri de munca cu respectarea egalitatii de sanse si tratament intre personae in special pentru pesoanele cu dizabilităţi ( ponedere aproximativa 40%)
• Creşterea  gradului de accesare de catre   persoanele  cu  dizabilitati  şi  indirect  a  familiilor acestora la servicii specializate de tip respiro;
• Promovarea centrului in scopul mentinerii sanatatii si cresterea gradului de accesare a serviciilor oferite de centrul de zi</t>
  </si>
  <si>
    <t xml:space="preserve"> Axa 9</t>
  </si>
  <si>
    <t>P.I.9.1</t>
  </si>
  <si>
    <t xml:space="preserve"> Municipiul Timisoara- Centrul Social de Urgenţă pentru Persoane fără Adăpost cu Cantină Socială Timişoara/Municipiul Timişoara/
 Asociaţia „Isus Speranţa României”  - ONG</t>
  </si>
  <si>
    <t>Reabilitare interioară, exterioară (anvelopare) a clădirii existente  şi extindere cu un corp de cladire la Spitalul Clinic Municipal de Urgenţă Timişoara (Clinicile Noi), str. Gh.Dima nr.5</t>
  </si>
  <si>
    <t>Municipiul Timişoara/Spitalul Clinic Municipal de Urgenţă</t>
  </si>
  <si>
    <t xml:space="preserve"> AXA 3</t>
  </si>
  <si>
    <t xml:space="preserve"> P.i 3.1 </t>
  </si>
  <si>
    <t>•  prin axa 3 , P.I 3.1 nu este eligibila extinderea ci doar cresterea eficientei energetice a cladirii publice   
• indicatori  de perfomanta energetica (scaderea consumului  de  energie cu minim de 40%)</t>
  </si>
  <si>
    <t>Municipiul Timişoara prin Birou Tehnic din subordinea Administratorului Public</t>
  </si>
  <si>
    <t>serviciul de proiectare se află în derulare</t>
  </si>
  <si>
    <t>DALI +PT Construire şi montare lift persoane la imobil- Clinica de Oncologie- Spitalul clinic Municipal de Urgenţă str.V.Babeş, nr.22, Timişoara</t>
  </si>
  <si>
    <t>ET+AE+DALI+SF+PT+DDE "Refuncţionalizare, reabilitare şi realizare pasarelă circuit septică la corp vechi spital L.Ţurcanu din Timişoara,str.Nemoianu-Dr.L.Gabor colţ cu strada Brăila</t>
  </si>
  <si>
    <t>Reabilitarea, modernizarea şi echiparea ambulatoriului şi a clinicii de recuperare, medicină fizică şi balneologie din cadrul spitalului clinic municipal de urgenţă</t>
  </si>
  <si>
    <t>Creşterea caracterului terapeutic şi preventiv al serviciilor de sănătate din domeniul recuperare medicală.
Creşterea capacităţii de tratament a  unităţii medicale la aprox. 1100 pacienţi/lună</t>
  </si>
  <si>
    <t>2016-2020</t>
  </si>
  <si>
    <t>Axa 8</t>
  </si>
  <si>
    <t xml:space="preserve">• „Extindere Spital Dr. Victor Babes prin corp de cladire” care sa cuprinda unitati de primire urgente si ambulatoriu de specialitate;
• Reabilitare si Reorganizare structural functionala a SPITALULUI DE BOLI INFECTIOASE SI PNEUMOFTIZIOLOGIE „ Dr. Victor Babes </t>
  </si>
  <si>
    <t>SF si PT  in lucru</t>
  </si>
  <si>
    <t xml:space="preserve">Reabilitare, modernizare şi echipare Spitalul Clinic de Urgenta  pentru Copii" Louis Turcanu" Timisoara </t>
  </si>
  <si>
    <t>Municipiul Timişoara/Spitalul Clinic de Urgenta  pentru Copii" Louis Turcanu</t>
  </si>
  <si>
    <t xml:space="preserve">Reparatii capitale  la Ambulatoriul de Specialitate.Instalatie de generare energie  electrica si termica  neconventionale( panouri  fotovoltaice si cogenerare  de energie alternativa </t>
  </si>
  <si>
    <t>Obs. lucrarile propuse trebuie sa duca la atingerea indicatorilor de performanta energetica(scaderea consumurilor en. Cu min. 40%). Trebuie identificate si completate si cu alte tipuri de lucrari↔ cresterea valorii proiectului</t>
  </si>
  <si>
    <t>Construcţie/reabilitare/modernizarea/extinderea unui centru comunitar integrat medico-social în Municipiul Timișoara</t>
  </si>
  <si>
    <t>Municipiul Timisoara/DASC/Spital  Clinic Municipal</t>
  </si>
  <si>
    <t>Creşterea accesibilităţii serviciilor de sănătate şi comunitare  pentru persoane aflate în risc de excluziune socială din muncipiul Timişoara.
Constuirea unui centru comunitar intergrat medico-social în municipiul Timişoara
Va fi constuit şi dotat un centru integrat medico-social, unde vor fi acordate, pe perioadă determinată, servicii de monitorizare, supraveghere şi recuperare medicală pentru persoane aflate în risc de marginalizare socială, care se află într-o perioadă de recuperare medicală şi care nu au familii sau a căror familii se află în imposibilitatea de a le îngriji;
Se va preveni instituţionalizarea permanentă a 50 de persoane adulte bolnave, ele având posibilitatea de a se reîntoarce în locuinţa lor, ulterior ameliorării stării de sănătate;
Va creşte calitatea vieţii persoanelor aflate în risc de excluziune socială, bolnave, care vor beneficia de îngrijire adecvată;
Va creşte calitatea intervenţiei sociale deoarece profesioniştii nu se vor mai afla sub presiunea găsirii unei soluţii rapide, având în vedere timpul redus petrecut de persoana bolnavă în spital;</t>
  </si>
  <si>
    <t>legislaţie neclară</t>
  </si>
  <si>
    <t>Constructie/reabilitare/ modernizare/extindere  și dotare clădire pentru înființarea și funcționarea unui centru comunitar integrat socio-medical.</t>
  </si>
  <si>
    <t>Teritorial: Constructie/reabilitare/ modernizare/extindere  și dotare clădire în care va funcționa centru socio-medical
 Acordarea de  servicii integrate socio-medicale pentru un numar de 30 persoane cu dizabilitati și pentru un numar de 20 persoane vârstnice cu probleme grave de sănătate şi care nu au familii sau a căror familii se află în imposibilitatea de a le asigura îngrijirea necesară
Economic: Crearea de locuri de muncă pentru personalul care va deservi activitățile centrului
Social:Reducerea numărului de persoanecu dizabilitati și persoane vărstnice aflate în dificultate socială care suferă de afecțiuni  medicale.
 Îmbunatatirea conditiilor de viata si oferirea de noi oportunitati pentru beneficiarii centrului</t>
  </si>
  <si>
    <t>COSTRUCTIE/REABILITARE/MODERNIZARE/EXTINDERE/DOTARE CENTRU COMUNITAR   SOCIO-MEDICAL  PENTRU PERSOANE  VULNERABILE,  SUFERIND DE BOLI CRONICE</t>
  </si>
  <si>
    <t>Municipiul Timisoara/DASC/Spital  Clinic  de Boli Infectioase și Pneumoftiziologie  Dr. V. Babes</t>
  </si>
  <si>
    <t>Capacitatea Centrului Comunitar Socio-Medical : 50 persoane adulte vulnerabile, suferind de boli cronice care necesită intervenții de urgență pentru prevenirea degradării fizice și sociale</t>
  </si>
  <si>
    <t>SERVICIU COMUNITAR DE INTERVENTIE STRADALA  INTEGRATA
TIMISOARA</t>
  </si>
  <si>
    <t xml:space="preserve">Municipiul Timisoara - Centru Social de Urgenta pentru Persoane fara Adapost cu Cantina Sociala Timisoara </t>
  </si>
  <si>
    <t>36 de luni</t>
  </si>
  <si>
    <t xml:space="preserve">Construire  Sala sport la Scoala Generala nr.25, Timisoara,str.Cosminului nr.42 </t>
  </si>
  <si>
    <t xml:space="preserve">HCL nr.110/23.01.2015
urmeaza AC           !!!!!! Emisă AC 1455/6.10.2015 </t>
  </si>
  <si>
    <t>6409214
C+M</t>
  </si>
  <si>
    <t>Axa 10</t>
  </si>
  <si>
    <t>P.I.10.1</t>
  </si>
  <si>
    <t>+ dotari specifice</t>
  </si>
  <si>
    <t>Reabilitare constructii,instalaii si utilitati cladirea B2  la Colegiul Tehnic E.Ungureanu ,p-ta Huniade nr. 3</t>
  </si>
  <si>
    <t>Municipiul Timişoara  prin Birou Tehnic din subordinea Administratorului Public</t>
  </si>
  <si>
    <t>Are PT urmeaza AC cind se va aproba investitia are CU nou emis</t>
  </si>
  <si>
    <t>25211100,00
C+M</t>
  </si>
  <si>
    <t xml:space="preserve">P.i 4.4 </t>
  </si>
  <si>
    <t>Reabilitare constructii si instalatii la corp Atelier scoala  la Colegiul Tehnic Regele Ferdinand, str. Renasterii, nr. 24/A”</t>
  </si>
  <si>
    <t xml:space="preserve">Municipiul Timişoara prin Birou Tehnic din subordinea Administratorului Public </t>
  </si>
  <si>
    <t>Modernizare atelier-şcoală</t>
  </si>
  <si>
    <t>HCLMT
301/25/06.2015 si PT</t>
  </si>
  <si>
    <t>572970
C+M</t>
  </si>
  <si>
    <t>PT finalizat                AC 1279/08.09.2015</t>
  </si>
  <si>
    <t>Mansardare scoala P.+1E. pentru amenajare a 4 sali de clasa, rezultind P.+1E.+M. din Timişoara, str. Surorile Martir Caceu(fosta Negoiu), nr. 47</t>
  </si>
  <si>
    <t>Realizare spaţii suplimentare pentru învăţâmânt</t>
  </si>
  <si>
    <t>refacere proiectare                 !!!!! PT finalizat - urmează AC</t>
  </si>
  <si>
    <t>1077610,00
C+M</t>
  </si>
  <si>
    <t>Extindere  scoala P+2E Generala 16 din Timisoara, str.Bucuresti nr.11</t>
  </si>
  <si>
    <t xml:space="preserve">HCL nr.13/23.01.2015
urmeaza AC           !!!!!! Emisă AC 958/14.07.2015 </t>
  </si>
  <si>
    <t>3276538,00
C+M</t>
  </si>
  <si>
    <t>«Construire Corp 2 al Liceului Teoretic Nikolaus Lenau pt. Scoala Gimnaziala Nikolaus Lenau», Timişoara, str. Popa Sapca, nr. 5</t>
  </si>
  <si>
    <t xml:space="preserve">Municipiul Timişoara-Instituii Scolare  Medicale, Sportive si Culturale </t>
  </si>
  <si>
    <t xml:space="preserve"> Construire  Corp 2 la capacitatea de 50 Sali de clasa si alte spatii complementare </t>
  </si>
  <si>
    <t xml:space="preserve"> SF-D.T.A.C </t>
  </si>
  <si>
    <t>P.I.10.1</t>
  </si>
  <si>
    <t>Doar dacă clădirea gimnaziului est separată de clădirea liceului                          + dotari specifice</t>
  </si>
  <si>
    <t>Audit Energetic+Expertiză locală corp vechi+DALI+SF+PT+AC Extindere Grădiniţa PP33</t>
  </si>
  <si>
    <t>În derulare procedura de achiziţie proiectare</t>
  </si>
  <si>
    <t>ET+AE+DALI+AM+PAC+PT+DDE+CS+AC pentru lucrarea "Reabilitare acoperiş la Şcoala Generală nr.12" din Timişoara,Bv.Tinereţii(actual Regele Carol I), nr.17</t>
  </si>
  <si>
    <t>PT finalizat                AC .491/28.04.2015</t>
  </si>
  <si>
    <t>ET+DALI+PT+DDE+CS+PAC+AC pentru lucrarea "Reabilitare faţadă la Şcoala Generală nr.7" din Timişoara,str.I.I. De la Brad, nr.2</t>
  </si>
  <si>
    <t>PT finalizat                AC 1770/28.04.2015</t>
  </si>
  <si>
    <t>ET+DALI+PT+DDE+CS+PAC+AC pentru lucrarea "Reabilitare acoperiş tip şarpantă la Şcoala Generală nr.19" din Timişoara,bv.Cetăţii nr.24</t>
  </si>
  <si>
    <t>PT finalizat                AC 1149/18.08.2015</t>
  </si>
  <si>
    <t>Extindere si modernizare Liceul cu Program Sportiv Banatul</t>
  </si>
  <si>
    <t xml:space="preserve">urmeaza intabularea si clarificarea situatiei juridice a terenului </t>
  </si>
  <si>
    <t>CENTRUL DE CERCETARE DEZVOLTARE ÎN PSIHIATRIE ȘI NEUROȘTIINȚE LA COPIL ȘI ADOLESCENT</t>
  </si>
  <si>
    <t>Universitatea de Medicină și Farmacie Victor Babeș Timișoara</t>
  </si>
  <si>
    <t>Modernizarea si extinderea Infrastructurii UVT de Cercetare și Educaționale în Informatica cu suport pentru servicii noi pentru comunitate</t>
  </si>
  <si>
    <t>Locuinţe sociale – Mansardare imobil Piaţa Romanilor nr.1</t>
  </si>
  <si>
    <t xml:space="preserve">2015-2020 </t>
  </si>
  <si>
    <t>UE + Buget Stat + Buget local</t>
  </si>
  <si>
    <t>Centru Intermodal Regional de Transport mărfuri Timişoara  la Remetea Mare – Etapa I</t>
  </si>
  <si>
    <t>ridicată</t>
  </si>
  <si>
    <t>POS Transport 2014-2020</t>
  </si>
  <si>
    <t>Amenajare Complex Rutier Michelangelo etapa II</t>
  </si>
  <si>
    <t xml:space="preserve">Strada  Maresal Constantin Prezan </t>
  </si>
  <si>
    <t xml:space="preserve">Strada Podeanu </t>
  </si>
  <si>
    <t xml:space="preserve">Strada Muzicescu </t>
  </si>
  <si>
    <t>Calea Girocului</t>
  </si>
  <si>
    <t xml:space="preserve">100 km trotuare </t>
  </si>
  <si>
    <t xml:space="preserve">Strada Versului </t>
  </si>
  <si>
    <t xml:space="preserve">Metrou </t>
  </si>
  <si>
    <t>Demolare garaje  Balsmos- Uranus</t>
  </si>
  <si>
    <t xml:space="preserve">Municipiul Timisoara/Directia Dezvoltare </t>
  </si>
  <si>
    <t xml:space="preserve"> Axa 9
+ Axa 4</t>
  </si>
  <si>
    <t>P.I.9.1
+
P.I.4.1</t>
  </si>
  <si>
    <t>Axa 9 nu ne este accesibila                                      Proiect Kuncz - Prea mare, regândit  în cazul în care este eligibil, separat în mai multe proiecte (zone verzi 4.2, mai bine puse în axa 4)</t>
  </si>
  <si>
    <t>Realizarea unui proiect pilot  GREEN VILAGE / GREEN CAMPUS  în Municipiul Timişoara -  identificare amplasamente/ definire concept/ realizarea proiect; identificarea oportunității de amplasare de panouri fotovoltaice pe clădirile din Campusul Universității Politehnica și pe clădirile aparținând Universității de Vest Timișoara.</t>
  </si>
  <si>
    <t>Municipiul Timişoara 
– Direcţia Tehnică</t>
  </si>
  <si>
    <t>Idee de proiect, Acțiunea nr.81  din PAED aprobat prin HCLMT nr.550/11.11.2015</t>
  </si>
  <si>
    <t>Parc fotovoltac  de minim 1MW (asigurarea energiei electrice pentru traseul actual a transportului public)</t>
  </si>
  <si>
    <t>Idee de proiect, Acțiunea nr.74  din PAED aprobat prin HCLMT nr.550/11.11.2015</t>
  </si>
  <si>
    <t>Asigurarea energiei electrice din surse regenerabile (parțial sau total) prin montarea de panouri fotovoltaice pe clădirile municipale</t>
  </si>
  <si>
    <t>Idee de proiect, Acțiunea nr.72  din PAED aprobat prin HCLMT nr.550/11.11.2015</t>
  </si>
  <si>
    <t xml:space="preserve">Idee  de proiect </t>
  </si>
  <si>
    <t xml:space="preserve">Axa 4
daca se realizeaza intr-o zona defavorizata </t>
  </si>
  <si>
    <t>Localizarea și potențarea centrelor de cartier, în zonele rezidențiale noi, ca spațiu de coagulare a comunității prin amenajarea spaţiilor publice pentru cetățean</t>
  </si>
  <si>
    <t>Amenajarea zonei verzi adiacente străzii Calea Buziaşului (faţă la fosta Optica)</t>
  </si>
  <si>
    <t>Municipiul Timişoara 
– Direcţia de Mediu</t>
  </si>
  <si>
    <t>Îmbunătăţirea calităţii mediului urban</t>
  </si>
  <si>
    <t xml:space="preserve">Amenajarea zonă verde adiacentă străzii Calea Aradului (fosta bază militară) </t>
  </si>
  <si>
    <t>Municipiul Timişoara
 – Direcţia de Mediu</t>
  </si>
  <si>
    <t>13.000.000,00</t>
  </si>
  <si>
    <t>Modernizarea Parcului Central din Municipiul Timișoara</t>
  </si>
  <si>
    <t>Îmbunătăţirea mediului urban construit, prin reabilitarea a peste 11.600 de metri pătrați de alei și platforme, a jardinierelor, a coloanelor de intrare în parc, în partea dinspre Catedrală, și a zonei șahiștilor, reconstrucția treptelor de acces, construirea unui sistem de irigare, refacerea infrastructurii (inclusiv înlocuirea branșamentelor de apă și a conductelor), revitalizarea materialului dendrofloricol cu noi arbori, plante perene, trandafiri, gard viu, gazon și amplasarea de mobilier urban nou și modern (110 coșuri de gunoi, 66 pergole, 134 bănci, 56 scaune și două rastele de biciclete)
În principal, modernizarea propune o armonizare a stilului peisager al fondului general a amenajării existente cu accente în stil geometric clasic. Se vor degaja peluzele și se va înființa o pată de vegetație de mică înălțime, iar aerisirea spațială sub coronamentul arborilor se va realiza prin tăieri de egalare. De asemenea, se vor crea noi centre de interes ca foișorul de muzică, gradene verzi, labirint”,</t>
  </si>
  <si>
    <t>DALI şi Proiect Tehnic</t>
  </si>
  <si>
    <t>Modernizarea parcului Cetăţii (Civic)</t>
  </si>
  <si>
    <t>Îmbunătăţirea mediului urban</t>
  </si>
  <si>
    <t>DALI – în lucru</t>
  </si>
  <si>
    <t>Amenajarea unui loc de joacă şi zonă verde adiacentă străzii Paul Constantinescu – 3.700 mp</t>
  </si>
  <si>
    <t>Îmbunătăţirea calităţii mediului urban, prin reamenajarea unui teren degradat, fost luciu de apă asanat, prin amenajarea unui nou loc de joacă pentru copii, cu echipamente moderne, structurate pentru diferite categorii de vârstă, cu spații de relaxare pentru copii și adulți,  amenajări de zone verzi, mobilare mobilier urban (bănci, coșuri deșeuri, rastel biciclete) și  iluminat cu panouri fotovoltaice și senzori de mișcare.</t>
  </si>
  <si>
    <t>Modernizarea Parcului Botanic din Municipiul Timișoara</t>
  </si>
  <si>
    <t>Modernizarea Parcului ALPINET din Municipiul Timișoara</t>
  </si>
  <si>
    <t>Extinderea perdelei forestiere de protecţie a Municipiului Timişoara în zona de SE, prin utilizarea în plantaţii a speciilor de arbori rezistenţi la secetă şi stres termic</t>
  </si>
  <si>
    <t>Municipiul Timişoara 
– Direcţia  de Mediu</t>
  </si>
  <si>
    <t>Idee de proiect - LIPSA TEREN, Acțiunea nr.102  din PAED aprobat prin HCLMT nr.550/11.11.2015</t>
  </si>
  <si>
    <t>Timișoara</t>
  </si>
  <si>
    <t xml:space="preserve">Transformarea Pădurii Verzi în Pădure - Parc şi loc de recreere prin amenajarea accesului pietonal şi velo nemotorizat şi realizarea unui traseu ecologic. </t>
  </si>
  <si>
    <t xml:space="preserve">Municipiul Timișoara-Direcția Tehnică și 
Directia  de Mediu </t>
  </si>
  <si>
    <t xml:space="preserve">Asigurarea accesibilității populației în spațiile verzi municipale, revitalizarea acestei porțiuni din Pădurea Verde sub aspect recreațional, ecologic, de protecție și conservare a biodiversității.  Realizarea unei  alei de acces ecologice  pietonale prin pădure, pentru jogging , corelate cu o  pistă  pentru biciclete  și un traseu ecologic dedicat  protejării pădurii  - florei și faunei pe care o adăpostește.  </t>
  </si>
  <si>
    <t>Idee de proiect (Acțiunea nr. 99 din PAED aprobat prin HCLMT nr.550/11.11.2014)</t>
  </si>
  <si>
    <t>12 luni elaborarea DTE și 18 luni implementare</t>
  </si>
  <si>
    <t>P.I 4.1</t>
  </si>
  <si>
    <t xml:space="preserve">TIMIȘOARA </t>
  </si>
  <si>
    <t xml:space="preserve"> Clădire educațională  multifunctională  în cadrul Grădinii Zoologice Timișoara</t>
  </si>
  <si>
    <t xml:space="preserve">Municipiul Timișoara-Direcția de Mediu </t>
  </si>
  <si>
    <t>Creșterea atractivității Grădinii Zoologice, a numărului de vizitatori,  crearea de spații de expunere a unei colecții noi de animale, a spațiilor pentru cercetare in situ, a unor facilități noi. Suprafaţa construită este de 471,70 mp, şi suprafaţa desfăşurată de 1.262,70 mp, amenajări de terarii, şi acvarii la demisol, sală multifuncţională, sală expoziţională, săli de curs, şi 2 spaţii de cazare pentru copii în vederea organizării de tabere educaţionale, amfiteatru în aer liber (273 mp) pentru organizarea de manifestări şi serbări. Clădirea va potența  relațiile de colaborare și schimb de experiență cu alte grădini zoologice din țară și Europa, unități de învățământ din Municipiul Timișoara și din Județul Timiș, pentru organizarea unor activități școlare, activități din Programul de educație ecologică la nivel local.</t>
  </si>
  <si>
    <t>Studiu de Fezabilitate+ Proiectul Tehnic elaborate (rezervă)</t>
  </si>
  <si>
    <t>Economie de energie pentru 1000 blocuri de locuinţe situate pe raza municipiului Timişoara</t>
  </si>
  <si>
    <t xml:space="preserve"> AXA 3 </t>
  </si>
  <si>
    <t>Economie de energie pentru 200 imobile aflate în patrimoniul Primăriei Municipiului Timişoara</t>
  </si>
  <si>
    <t>Reducerea cheltuielor aferente consumului energetic.</t>
  </si>
  <si>
    <t>367958,00
C+M</t>
  </si>
  <si>
    <t>306521,00
C+M</t>
  </si>
  <si>
    <t xml:space="preserve">Reabilitare  termica prin montare  termosistem  pe fatade la  Scoala Gimnaziala nr.2  in Municipiul Timisoara, str. Mures nr.8 </t>
  </si>
  <si>
    <t>484408
C+M</t>
  </si>
  <si>
    <t xml:space="preserve">Reabilitare  termica prin montare  termosistem  pe fatade la  Scoala Gimnaziala  nr.24  in Municipiul Timisoara, str. Brandusei nr.7 </t>
  </si>
  <si>
    <t>585392,00
C+M</t>
  </si>
  <si>
    <t xml:space="preserve">Reabilitare  termica prin montare  termosistem  pe fatade la  Scoala Gimnaziala nr.25  in Municipiul Timisoara, str. Cosminului  nr.42 </t>
  </si>
  <si>
    <t>419172,00
C+M</t>
  </si>
  <si>
    <t>Reabilitare instalatii  Corp B-Lic. W.Shakespeare-Piata Romanilor, nr.13</t>
  </si>
  <si>
    <t>Municipiul Timişoara- prin Birou Tehnic din subordinea Administratorului Public</t>
  </si>
  <si>
    <t>HCL NR. 300/25/06/2015              PT finalizat</t>
  </si>
  <si>
    <t>359050,00
C+M</t>
  </si>
  <si>
    <t>Reabilitare acoperis  si instalatii  
la W.Shakespeare-str.I.L.Caragiale nr.6</t>
  </si>
  <si>
    <t>urmeaza AC</t>
  </si>
  <si>
    <t>356460
C+M</t>
  </si>
  <si>
    <t>Reabilitare termica prin montare  termosistem pe fatade la cladirile existent  la Liceul cu Program Sportiv Banatul  str.F.C.Ripensia  nr.29</t>
  </si>
  <si>
    <t>REABILITAREA TERMICĂ A CĂMINULUI PENTRU PERSOANE VÂRSTNICE TIMISOARA SI CRESTEREA EFICIENTEI ENERGETICEstr. Inocențiu  Klein, nr.25-29.</t>
  </si>
  <si>
    <t>Municipiul Timişoara-CĂMINUL PENTRU PERSOANE VÂRSTNICE TIMISOARA</t>
  </si>
  <si>
    <t xml:space="preserve"> Reabilitare a unei cladiri in Municipiul Timisoara  care functioneaza ca si Camin pentru Persoane Varstnice .Imbunatatirea izolatiei termice a anvelopei cladirii (pereti exteriori, ferestre ,tamplarie, planseu superior/inferior).Reabilitare  corp cladire grup alimentar(pereti exteriori, ferestre, tamplarie, planseu superior/inferior), apartinand  Caminului pentru persoane varstnice </t>
  </si>
  <si>
    <t xml:space="preserve">reducerea cheltuielilor aferente consumului energetic al clădirii cu minim 40%.Creșterea gradului de confort al beneficiarilor. Asigurarea unor condiții superioare de servire a mesei pentru beneficiarii Căminului pentru Persoane Vârstnice Timișoara. HCL nr.345/28.09.2010 privind atribuirea imobilului din str. Inocențiu Klein nr.25-29 către Căminul pentru Persoane Vârstnice Timișoara. </t>
  </si>
  <si>
    <t>SPITALUL CLINIC DE BOLI INFECTIOASE SI PNEUMOFTIZIOLOGIE „Dr.V.Babes „ TIMISOARA
PRIMARIA MUNICIPIULUI TIMISOARA - DIRECTIA INSTITUTII SCOLARE MEDICALE SPORTIVE SI CULTURALE</t>
  </si>
  <si>
    <t>TERITORIAL : EFICIENTIZAREA ENERGETICA A CLADIRILOR SPITALULUI
ECONOMIC : SCADEREA COSTURILOR UTILITATILOR
SANATATE: CRESTEREA CALITATII ACTULUI MEDICAL.SPITALUL DESERVESTE UN AREAL EXTINS , PRACTIC ZONA DE  SUD-VEST A ROMANIEI – JUDETELE TIMIS, CARAS-SEVERIN, HUNEDOARA, ARAD</t>
  </si>
  <si>
    <t>REALIZARE FANTANA ORNAMENTALA PE CANALUL BEGA</t>
  </si>
  <si>
    <t xml:space="preserve">Municipiul Timisoara- Directia Tehnica </t>
  </si>
  <si>
    <t>Creearea unui mediu ambiant placut, relaxant pentru petrecerea timpului liber. Atractie turistica.Proiectul va contribui la consolidarea profilului Polului de Crestere Timisoara ca centru economic dinamic si inovativ, competitiv la nivel european, intr-un context multicultural si de mediu echilibrat, pentru cresterea calitatii vietii populatiei.</t>
  </si>
  <si>
    <t>Implementarea Sistemului de Control Intern Managerial de tip BSC</t>
  </si>
  <si>
    <t xml:space="preserve">Municipiul Timisoara- Directia Politiei Locale Timisoara </t>
  </si>
  <si>
    <t>Eficientizare organizationala, operationala si individuala in cadrul Directiei Politiei Locale Timisoara prin:
•Utilizarea Sistemelor de Masurare a Performantei
•Achizitia si  implementarea unui  sistem de management al performantei pentru a obtine rezultate mai bune in activitatile desfasurate in organizatie
• Achizitie de licente</t>
  </si>
  <si>
    <t>Implementare sistem de urmărire geospațială a efectivelor de ordine publică din posturi operaționale</t>
  </si>
  <si>
    <t xml:space="preserve"> Municipiul Timisoara -Direcția Poliției Locale Timișoara</t>
  </si>
  <si>
    <t>• Sistem informatic cu harta interactiva, echipamente IT, echipamente active de retea, licente, statii de emisie receptie in sistem TETRA cu gps incorporat, echipament de inregistrare audio video, etc.;
• Achizitie autoturisme special dotate cu sisteme de atentionare luminoasa si audio precum si cu sistem de inregistrare audio video interior/exterior, sistem de inregistrare foto video pentru detectare viteza si posibilitate inregistrare infractiuni care au loc pe drumurile publice si care vizeaza imbunatatirea sigurantei rutiere
• Constructie si amenajare spaţiu de monitorizare, dotare spaţiu cu echipamente, mobilier</t>
  </si>
  <si>
    <t xml:space="preserve">P.i4.1 </t>
  </si>
  <si>
    <t xml:space="preserve">Extindere sistem de supraveghere pentru creşterea siguranţei, prevenirea şi reducerea infracţionalităţii si criminalitatii in zonele critice din Municipiul Timişoara </t>
  </si>
  <si>
    <t>Asigurarea securitatii si imbunatatirea calitatii vietii cetatenilor:
• Extinderea retelei de supraveghere  prin instalarea de mijloace video de supraveghere a spaţiilor publice cu risc crescut infractional in cel putin 50 de locatii;
• Eradicarea fenomenului cersetoriei in municipiu
• Cresterea gradului de operativitate in interventie si identificare ulterioara
• Cresterea eficientei utilizarii resursei umane la nivelul institutiei
• Sporirea mobilitatii fortelor de ordine publica
• Constructie si amenajare spaţiu de monitorizare, dotare spaţiu cu echipamente, mobilier</t>
  </si>
  <si>
    <t>Implementare  sistem de gestionare a proceselor verbale de contraventie</t>
  </si>
  <si>
    <t>Eficientizarea activităților operaționale ale Poliției Locale Timișoara prin achizitia:
• Pachete soft si aplicatii informatice pentru gestionarea proceselor verbale de contraventie
•Echipamente IT</t>
  </si>
  <si>
    <t xml:space="preserve"> Extinderea, modernizarea si dotarea la standarde europene a dispeceratului Directiei Politiei Locale (fisa de proiect) </t>
  </si>
  <si>
    <t xml:space="preserve">Eficientizarea activităților operaționale ale Poliției Locale Timișoara prin:
• Extinderea cladirii situata in str.Avram Imbroane nr. 54, sediul Directiei Politiei Locale Timisoara, cladire aflata in proprietatea municipiului Timisoara, in folosinta DPLT;
• Dotarea spatiului cu echipamente specifice: monitoare, statii de lucru, servere, echipamente de retea, de telecomunicatii etc. precum si cu mobilier aferent;
Dotarea spatiului cu sisteme antiefractie, supraveghere video cu circuit inchis, sistem de alarmare si stingere incendii.  </t>
  </si>
  <si>
    <t>Implementarea soluțiilor integrate de  telegestiune/telemanagement a sistemului de iluminat public în Municipiul Timișoara</t>
  </si>
  <si>
    <t>Idee de proiect, Acțiunea nr.26 din PAED aprobat prin HCLMT nr.550/11.11.2015</t>
  </si>
  <si>
    <t xml:space="preserve"> PORTOFOLIU  PROVIZORIU DE PROIECTE  AL  MUNICIPIULUI TIMISOARA     
                                                                                                                                                                                        </t>
  </si>
  <si>
    <t>decembrie 2015</t>
  </si>
  <si>
    <t>Axa prioritara
  POR 2014-2020</t>
  </si>
  <si>
    <t xml:space="preserve"> Prioritatea de investiţii 
POR  2014-2020
</t>
  </si>
  <si>
    <t xml:space="preserve"> POR 2014-2020 AXA 1  Promovarea transferul tehnologic </t>
  </si>
  <si>
    <t>INSTITUT  DE CERCETĂRI  IN SISTEME  INTELIGENTE  DE TRANSPORT (IC-ITS)</t>
  </si>
  <si>
    <t>Municipiul Timișoara -DT/Universitatea Politehnica Timișoara (UPT), Regia Autonomă de Transport Timisoara (RATT</t>
  </si>
  <si>
    <t xml:space="preserve">Obiective privind  infrastructura  de cercetare:construire imobil în regim de inăltime P+2E (parter, 2 nivele  si eventual  mansarda): suprafata construită  cca 1.000 mp; suprafata desfașurată 3257 mp ce include: spații pentru cercetare (7 laboratoare), spații pentru săli de conferinte și manifestări știintifice, spațiu expozitional, spații comune cu utilitate pentru intreg IC-ITS ( bibliotecă, sala consiliu, spații birouri adminstrativ, cai de acces, anexe tehnice+grupuri sanitare,  etc), săli seminar pentru studenți, masteranzi si doctoranzi.achiziția de echipamente și tehnologii ITS.b. Obiective de cercetare științifică,conceperea, dezvoltarea și implementarea de aplicații ITS în domeniul rutier, feroviar, arerian, naval, co-modal, mobilitate urbană (trafic general, transport public de persoane, accidentologie, protecția mediului);dezvoltarea de aplicații software pentru probleme de modelare, proiectare și simulatre a proceselor si sistemelor  de transport rutier, feroviar, aerian și naval;transfer tehnologic  între Universitatea Politehnica Timișoara , Primăria Municipiului Timisoara și RATT si alte orase asigurarea prin spații, dotare și pregatire adecvată, competitivitatea si vizibilitatea internațională a rezultatelor cercetărilor institutului.
 Obiective educaționale- asigurarea cadrului  știintific necesar pentru activitatea de cercetare </t>
  </si>
  <si>
    <t>Studiu de fezabilitate și Proiect Tehnic (în curs de  elaborare)</t>
  </si>
  <si>
    <t xml:space="preserve">Infrastructura de cercetare + achiziții de echipamente și tehnologii ITS:  20.000.000,00 mii lei
  Obs:valoarea maxima eligibilă este de 3000000 euro </t>
  </si>
  <si>
    <t xml:space="preserve">4,532,577,90
Obs:valoarea maxima eligibilă este de 3000000 euro </t>
  </si>
  <si>
    <t xml:space="preserve"> AXA 1 </t>
  </si>
  <si>
    <t>nu  au fost primite informatii actualizate (informatiile  sunt din anul 2014)</t>
  </si>
  <si>
    <t xml:space="preserve">  POR 2014-2020  Axa prioritara 3 "Sprijinirea  tranzitiei catre o economie  cu emisii scazute de carbon  Prioritatea de investitie 3.1 Sprijinirea  eficientei energetice, a gestionarii inteligente  a energiei si utilizarii 
energiei  din surse regenerabile  in infrastructuri publice, inclusiv in cladiri publice  si in sectorul  locuintelor </t>
  </si>
  <si>
    <t>Creşterea performanţei energetice la blocurile de locuinţe situate pe raza Municipiului Timişoara</t>
  </si>
  <si>
    <t>Municipiul Timişoara- Directia Tehnica 
Asociaţiile de proprietari</t>
  </si>
  <si>
    <t>Idee de proiect, Măsura 15 din PAED aprobat prin HCLMT nr.550/11.11.2015</t>
  </si>
  <si>
    <t>•  indicatori  de perfomanta energetica (scaderea consumului  de  energie cu minim de 40%)
•  nu se finanţeaza  blocurile de locuinte clasate/în curs de clasare  ca monumente istorice</t>
  </si>
  <si>
    <t>Eficientizarea energetică a clădirilor publice prin anveloparea, modernizarea instalaţiilor şi echiparea cu celule fotovoltaice</t>
  </si>
  <si>
    <t xml:space="preserve">Municipiul Timişoara- DT/Asoc de proprietari </t>
  </si>
  <si>
    <t>Idee de proiect, Măsurile 3, 4 și 5 din PAED aprobat prin HCLMT nr.550/11.11.2015</t>
  </si>
  <si>
    <t>nu  au fost primite informatii actualizate (informatiile  sunt din anul 2014)</t>
  </si>
  <si>
    <t>Idee de proiect, Măsura 3 din PAED aprobat prin HCLMT nr.550/11.11.2015</t>
  </si>
  <si>
    <t xml:space="preserve">Reabilitare  termica prin montare  termosistem  pe fatade la Gradinita P.P11 in Municipiul Timisoara, str.Versului nr.2 </t>
  </si>
  <si>
    <t xml:space="preserve"> Expertiza tehnica +DALI+DTAC- aprobat prin HCL nr.113/03/03/2015, 
urmeaza AC, Măsura 3 din PAED aprobat prin HCLMT nr.550/11.11.2015</t>
  </si>
  <si>
    <t>Reabilitare  termica prin montare  termosistem  pe fatade la Gradinita P.P27in Municipiul Timisoara, str.Brindusei  nr.15</t>
  </si>
  <si>
    <t xml:space="preserve"> Expertiza tehnica +DALI+DTAC- aprobat prin HCL nr.114/03/03/2015
urmeaza AC, Măsura 3 din PAED aprobat prin HCLMT nr.550/11.11.2015</t>
  </si>
  <si>
    <t>"Realizare mansardă la corpurile existente în regim P+1E şi P+2E - Etapa I la Şcoala Generală nr.25"(Schimbare denumire conf HCL 402/22.09.2015)</t>
  </si>
  <si>
    <t>HCL NR. 110/03/03/2015
urmeaza AC</t>
  </si>
  <si>
    <t>1226914,00
C+M</t>
  </si>
  <si>
    <t>HCL NR. 112/03/03/2015
urmeaza AC, Măsura 3 din PAED aprobat prin HCLMT nr.550/11.11.2015</t>
  </si>
  <si>
    <t>HCL NR. 108/03/03/2015
urmeaza AC, Măsura 3 din PAED aprobat prin HCLMT nr.550/11.11.2015</t>
  </si>
  <si>
    <t>HCL NR. 109/03/03/2015
urmeaza AC, Măsura 3 din PAED aprobat prin HCLMT nr.550/11.11.2015</t>
  </si>
  <si>
    <t>situatia proprietarilor este neclara, Măsura 3 din PAED aprobat prin HCLMT nr.550/11.11.2015</t>
  </si>
  <si>
    <t>Idee de proiect, Măsurile,3,4 și 5 din PAED aprobat prin HCLMT nr.550/11.11.2015</t>
  </si>
  <si>
    <t>CRESTEREA EFICIENTEI ENERGETICE A CLADIRILOR SPITALULUI CLINIC DE BOLI INFECTIOASE SI PNEUMOFTIZIOLOGIE „Dr.V.Babes „ TIMISOARA
+proiect  de la pct.111</t>
  </si>
  <si>
    <t>FISA DE PROIECT, Măsurile 3,4 și 5  3 din PAED aprobat prin HCLMT nr.550/11.11.2015</t>
  </si>
  <si>
    <t xml:space="preserve"> POR 2014-2020 Axa 4  "Sprijinirea  dezvoltarii urbane  durabile" </t>
  </si>
  <si>
    <t xml:space="preserve">Realizare reţea de piste pentru biciclete în Municipiul Timişoara și interconectarea lor în vederea asigurării circulaţiei velo. </t>
  </si>
  <si>
    <t>Municipiul Timișoara
- Directia Tehnica</t>
  </si>
  <si>
    <t xml:space="preserve">Pe traseu vor fi amenajate puncte de închiriere biciclete şi parcări speciale, sigure şi umbrite pentru biciclişti, inclusiv prin parcări acoperite. </t>
  </si>
  <si>
    <t>Idee de proiect – propunere din partea echipei ARUP</t>
  </si>
  <si>
    <t xml:space="preserve">          
    in conformitate  cu  adresa Directiei Tehnice  nr.SC 2015-31301/08/12/2015   lista de  proiecte   finala  din Planul de Mobilitate Urbana urmeaza a  fi transmisa   dupa aprobarea acestuia </t>
  </si>
  <si>
    <t xml:space="preserve">Extinderea liniei cale tramvai pe Inelul IV – tronson AEM – Calea Lugojului </t>
  </si>
  <si>
    <t>SPF – realizat de RATT</t>
  </si>
  <si>
    <t>Extindere linie cale tramvai Str.Ovidiu Cotruș</t>
  </si>
  <si>
    <t>Extindere linie cale tramvai Str.Miresei – Str.Amurgului – Str.Demetriade – Al.A.Imbroane – Muzeul Satului</t>
  </si>
  <si>
    <t xml:space="preserve">Extindere rețea troleibuz  în zona Complex ului rutier Michelangelo </t>
  </si>
  <si>
    <t>Achiziţie autobuze electrice cu staţii de încărcare sau autobuze care utilizează  combustibil ecologic</t>
  </si>
  <si>
    <t>Municipiul Timișoara
-Directia Tehnica</t>
  </si>
  <si>
    <t>Achiziție tramvaie noi</t>
  </si>
  <si>
    <t>Municipiul Timișoara- 
Directia Tehnica</t>
  </si>
  <si>
    <t>Achiziție troleibuze noi</t>
  </si>
  <si>
    <t>Municipiul Timișoara-
 Directia Tehnica</t>
  </si>
  <si>
    <t>Realizarea unor trasee velo şi pietonale de legătură cu zonele de biodiversitate şi zona periurbană</t>
  </si>
  <si>
    <t>Municipiul Timișoara- 
 Directia Tehnica</t>
  </si>
  <si>
    <t>Amenajarea prudentă a unor trasee velo şi pietonale în lungul unor canale din reţeaua hidrografică</t>
  </si>
  <si>
    <t xml:space="preserve">Extindere rețea troleibuz și modernizare Str.Mareșal Ctin Prezan </t>
  </si>
  <si>
    <t>Municipiul Timișoara 
-Directia Tehnica</t>
  </si>
  <si>
    <t>Modernizare Calea Şagului (tronson bd Iuliu Maniu – limita administrativ-teritorială a Municipiului Timişoara, spre Parţa)</t>
  </si>
  <si>
    <t>Municipiul Timișoara-
Directia Tehnica</t>
  </si>
  <si>
    <t>Extindere rețea transport public local și realizare pod peste Canalul Bega – INEL II – Str. Jiul</t>
  </si>
  <si>
    <t>Extindere rețea transport public local și realizare pod peste Canalul Bega – INEL II – ILSA</t>
  </si>
  <si>
    <t>Extindere linie cale tarmvai și realizare pod peste Canalul Bega – INEL IV – Solventul (strada Gării -  Bv. Dâmbovița)</t>
  </si>
  <si>
    <t>Extindere linie cale tramvai și realizare pod peste Canalul Bega – INEL IV – Bobâlna și tronson Inel IV</t>
  </si>
  <si>
    <t>Reabilitare linii tramvai şi modernizare trame stradale în Municipiul Timişoara, traseul 2, Calea Stan Vidrighin</t>
  </si>
  <si>
    <t>(Acțiunea nr. 41 din PAED aprobat prin HCLMT nr.550/11.11.2014)</t>
  </si>
  <si>
    <t>Reabilitare linii tramvai şi modernizare trame stradale în Municipiul Timişoara, traseul 4, B-dul Cetății</t>
  </si>
  <si>
    <t>Reabilitare linii tramvai şi modernizare trame stradale în Municipiul Timişoara, traseul 5, Calea Bogdăneștilor</t>
  </si>
  <si>
    <t>Reabilitare linii tramvai şi modernizare trame stradale în Municipiul Timişoara, traseul 6, Aleea Avram Imbroane, Str. Ghe. Adam</t>
  </si>
  <si>
    <t>Reabilitare linii tramvai şi modernizare trame stradale în Municipiul Timişoara, traseul 7, Str. Ana Ipătescu, Str. V. Hugo, Str. Aluniș, Str. Drubeta</t>
  </si>
  <si>
    <t>Reabilitare linii tramvai şi modernizare trame stradale în Municipiul Timişoara, traseul 8, Str. Ardealul</t>
  </si>
  <si>
    <t>Reabilitare linii tramvai şi modernizare trame stradale în Municipiul Timişoara, traseul 9, Str. Ioan Slavici- Str. Polonă</t>
  </si>
  <si>
    <t>Reorganizarea circulației rutiere pe Inelul I de circulație și reproiectarea infrastructurii rutiere și de transport public (Pasaj P-ța Victoriei)</t>
  </si>
  <si>
    <t xml:space="preserve">Crearea de benzi dedicate transportului public, crearea de piste de biciclete </t>
  </si>
  <si>
    <t>SF și PT în curs de elaborare</t>
  </si>
  <si>
    <t>Pasaj Jiul</t>
  </si>
  <si>
    <t>(Acțiunea nr. 46 din PAED aprobat prin HCLMT nr.550/11.11.2014)</t>
  </si>
  <si>
    <t>Pasaj Popa Șapcă</t>
  </si>
  <si>
    <t>(Acțiunea nr. 47 din PAED aprobat prin HCLMT nr.550/11.11.2014)</t>
  </si>
  <si>
    <t>Pasaj inferior Solventul</t>
  </si>
  <si>
    <t>(Acțiunea nr. 48 din PAED aprobat prin HCLMT nr.550/11.11.2014)</t>
  </si>
  <si>
    <t>Realizare linie cale tramvai între Spitalul de copii – Gara de Nord și Solventul, racordare inel IV</t>
  </si>
  <si>
    <t xml:space="preserve">Modernizare rețea contact troleibuz </t>
  </si>
  <si>
    <t>Modernizare substații de transformare și cabluri de alimentare – 9 substații (600W și 200KW)</t>
  </si>
  <si>
    <t>Crearea unui traseu pentru autobuze electrice INEL IV – tronson Calea Lipovei – Calea Aradului</t>
  </si>
  <si>
    <t>Crearea unui traseu pentru autobuze electrice INEL IV – tronson Calea Torontalui – Cal. Bogdăneştilor</t>
  </si>
  <si>
    <t xml:space="preserve">Extindere linie cale tramvai pe INEL IV – tronson Calea Bogdăneştilor – Solventul – Dâmboviţa </t>
  </si>
  <si>
    <t>Modernizare și extindere B-dul Sudului</t>
  </si>
  <si>
    <t>Extindere linie cale tramvai către Moşniţa – etapa I</t>
  </si>
  <si>
    <t>(Acțiunea nr. 52 din PAED aprobat prin HCLMT nr.550/11.11.2014)</t>
  </si>
  <si>
    <t>Extindere linie cale tramvai către Moşniţa – etapa II</t>
  </si>
  <si>
    <t>Extindere rețea troleibuz  Timișoara-Săcălaz</t>
  </si>
  <si>
    <t>Extindere rețea  troleibuz  Timișoara - Giroc</t>
  </si>
  <si>
    <t>Extindere rețea  troleibuz  Timișoara – Remetea Mare</t>
  </si>
  <si>
    <t xml:space="preserve">Extindere reţea troleibuz Timișoara - Giarmata Vii </t>
  </si>
  <si>
    <t>Extindere reţea troleibuz Dumbrăvița - Giarmata Mare</t>
  </si>
  <si>
    <t>Extindere rețea  troleibuz  Timișoara – Urseni (de la Bd.Sudului)</t>
  </si>
  <si>
    <t>Extindere rețea troleibuz Bd.Sudului – Str.Podeanu – Str.Negoiu – Aleea F.C.Ripensia – Bd.Michelangelo</t>
  </si>
  <si>
    <t>Piste pentru biciclişti  pe traseul Pişchia -  Giarmata – Dumbrăviţa -Timişoara</t>
  </si>
  <si>
    <t>(Acțiunea nr. 89 din PAED aprobat prin HCLMT nr.550/11.11.2014)</t>
  </si>
  <si>
    <t xml:space="preserve">Recondiţionarea şi modernizarea a 30 de tramvaie din Timişoara </t>
  </si>
  <si>
    <t>(Acțiunea nr. 42 din PAED aprobat prin HCLMT nr.550/11.11.2014)</t>
  </si>
  <si>
    <t>Modernizare depou tramvaie – Bdul Dâmboviţa</t>
  </si>
  <si>
    <t>Construirea unui nou depou pentru tramvaie - Calea Buziașului</t>
  </si>
  <si>
    <t>Modernizare depou troleibuze/autobuze electrice</t>
  </si>
  <si>
    <t>Extindere linie cale tramvai Timișoara - Șag</t>
  </si>
  <si>
    <t>(Acțiunea nr. 52din PAED aprobat prin HCLMT nr.550/11.11.2014)</t>
  </si>
  <si>
    <t>Extindere linie cale tramvai Timișoara – Sânmihaiu Român</t>
  </si>
  <si>
    <t>(Acțiunea nr. 53 din PAED aprobat prin HCLMT nr.550/11.11.2014)</t>
  </si>
  <si>
    <t xml:space="preserve">va fi analizat in PMUD      corelare ulterioara                </t>
  </si>
  <si>
    <t xml:space="preserve">Implementarea sistemului de Trafic management şi sistemului de supraveghere video a traficului în municipiul Timişoara. Extinderea sistemului </t>
  </si>
  <si>
    <t xml:space="preserve">Municipiul Timisoara-
Directia Tehnica </t>
  </si>
  <si>
    <t>(Acțiunea nr. 44 din PAED aprobat prin HCLMT nr.550/11.11.2014)</t>
  </si>
  <si>
    <t xml:space="preserve">Crearea infrastructurii pentru alimentarea autovehiculelor electrice - prin înfiinţarea până în anul 2020 a unui număr de 10 staţii de alimentare/încărcare în locuri publice. </t>
  </si>
  <si>
    <t>(Acțiunea nr. 40 din PAED aprobat prin HCLMT nr.550/11.11.2014)</t>
  </si>
  <si>
    <t>Amenajare spatiilor dintre blocuri  cu spatii  publice  si parcari pentru  eliberarea  spatiului  de garajele individuale</t>
  </si>
  <si>
    <t xml:space="preserve">pe axa 4.2 sunt eligibile terenurile mari virane/abandonate/neutilizate pe care se pot construi parcuri, terenuri de sport, dar care trebuie sa fie fara taxa de intrare. Dimensiunea minima a terenurilor nu a fost inca stabilita </t>
  </si>
  <si>
    <t>Amenajarea spaţiilor dintre blocuri cu spaţii publice şi parcări prin eliberarea spaţiului de garajele individuale</t>
  </si>
  <si>
    <t xml:space="preserve">nu e fezabil. Suprafetele de teren trebuie sa fie mari. </t>
  </si>
  <si>
    <t xml:space="preserve">nu este eligibil </t>
  </si>
  <si>
    <t>Teritorial: definirea centrului de cartier drept un areal cu funcționalități socio-culturale multiple în care să se regăsească, într-o concepie urbanistică integrată, mai multe zone tematice înzestrate cu aptitudinea de a provica, stimula și susține interacțiunea, comunicarea, implicarea și atașamentul cetățenilor față de cartierul în care locuiesc
Economic: 
Social: 
Obiectivele care fac obiectul proiectului sunt amplasate în cartierele de locuințe colective, monofuncțional-rezidențiale ale Timişoarei</t>
  </si>
  <si>
    <t xml:space="preserve">
pe axa 4.2 sunt eligibile terenurile mari virane/abandonate/neutilizate pe care se pot construi parcuri, terenuri de sport, dar care trebuie sa fie fara taxa de intrare. Dimensiunea minima a terenurilor nu a fost inca stabilita </t>
  </si>
  <si>
    <t>Teritorial: transformarea unei zone dezafectate într-o zonă de leisure, cu piste de biciclete, alei de promenadă, de jogging
Economic: 
Social: 
Obiectivele care fac obiectul proiectului sunt amplasate de-a lungul canalelor de desecare care fac legătura între Pădurea Verde și Fabrica Azur</t>
  </si>
  <si>
    <t>daca  spatiile verzi primeaza  sunt mari si trebuie amenajate, axa 4.2., daca sunt doar piste de biciclete, mobilier, banci atunci trebuie introdus in PMU si axa 4.1</t>
  </si>
  <si>
    <t xml:space="preserve">20 de terenuri de sport cu bazine </t>
  </si>
  <si>
    <t xml:space="preserve">Axa 4
 daca se realizeaza intr-o zona defavorizata </t>
  </si>
  <si>
    <t>P.I4.3</t>
  </si>
  <si>
    <t xml:space="preserve">nu este eligibil. Bazinele de inot nu sunt eligibile </t>
  </si>
  <si>
    <t xml:space="preserve">Stadion CFR  5000 de locuri </t>
  </si>
  <si>
    <t>nu este eligibil. Bazinele de inot nu sunt eligibile</t>
  </si>
  <si>
    <t>poate fi completat cu dotari specifice pentru educatie</t>
  </si>
  <si>
    <t>ET+DALI+PAC+PT+DDE+CS++AC pentru lucrarea "Reabilitare acoperiş tip şarpantă la Internat- Colegiul Silvic "Casa Verde" din Timişoara,aleea Pădurea Verde nr.5</t>
  </si>
  <si>
    <t>ET+SF +Proiectare(PAC+PT+DDE)+CS+AC pentru lucrarea "Extindere corp clădire şcoală cu un corp S(teh)+P+3E- Colegiul Tehnic "Regele Ferdinand" din Timişoara,str.Renaşterii, nr.24/A</t>
  </si>
  <si>
    <t>PT finalizat                AC 1657/29.10.2015</t>
  </si>
  <si>
    <t xml:space="preserve">POR 2014-2020  AXA 5 "Îmbunătăţirea mediului urban  şi conservarea, protecţia şi valorificarea  durabilă a patrimoniului cultural"  
Prioritatea de investiţii 5.1 Conservarea, protejarea, promovarea şi dezvoltarea patrimoniului natural şi cultural </t>
  </si>
  <si>
    <t>are CU urmeaza  achizitie PT ,  Acțiunea nr.11 din PAED aprobat prin HCL nr.550/11.11.2014</t>
  </si>
  <si>
    <t xml:space="preserve">Reabilitarea fatadei palatului cultural din Timisoara </t>
  </si>
  <si>
    <t xml:space="preserve">Municipiul Timişoara- Teatrul Maghiar de stat Csiky  Gergely Timisoara
Teatru German de Stat 
Biroul Tehnic </t>
  </si>
  <si>
    <t xml:space="preserve">Reabilitarea  fatadei Palatului  Cultural din Timisoara si modernizarea  centrului Timisoarei prin inscrierea  palatului in contextul arhitectural in care a fost creat </t>
  </si>
  <si>
    <t>Municipiul Timisaoara prin Birou Tehnic din subordinea Administratorului Public</t>
  </si>
  <si>
    <t>Faza DALI si PT in curs de elaborare</t>
  </si>
  <si>
    <t>* să nu genereze venituri(fără plată);</t>
  </si>
  <si>
    <t xml:space="preserve">Refunctionalizare  foste ateliere MIU in spatii de cultura- Teatrul German </t>
  </si>
  <si>
    <t>Municipiul Timişoara prin Birou Tehnic din subordinea Administratorului Public</t>
  </si>
  <si>
    <t>Proiectare în derulare conform contract 292/21.10.2015</t>
  </si>
  <si>
    <t>Modernizarea holului de acces si a cabinelor actorilor</t>
  </si>
  <si>
    <t xml:space="preserve">Municipiul Timişoara- Teatrul Maghiar de stat Csiky  Gergely Timisoara 
 Teatru German de Stat </t>
  </si>
  <si>
    <t xml:space="preserve"> holul de acces si a cabinelor actorilor  ce deserveste  sala mare  de spectacole  si sala studio folosite  de cele doua teatre </t>
  </si>
  <si>
    <t>* NU</t>
  </si>
  <si>
    <t xml:space="preserve">  
POR 2014-2020  Axa prioritara 8 " DEZVOLTAREA  INFRASTRUCTURII SANITARE ŞI SOCIALE"</t>
  </si>
  <si>
    <t>COSTRUCTIE/REABILITARE/MODERNIZARE/EXTINDERE/DOTARE CENTRU COMUNITAR DE CONSILIERE PRENATALĂ ȘI INTERVENȚIE TIMPURIE</t>
  </si>
  <si>
    <t>Social – îmbunătățirea calității vieții  pentru un număr de 20 viitoare mame cu dizabilități și îmbunătățirea calității vieții pentru  un număr de 20   copii născuți cu risc și a familiilor acestora;
Economic – crearea de locuri de muncă pentru personalul care va deservi Centrul Comunitar; extinderea numărului de cetățeni care vor putea beneficia de serviciile Centrului.
Teritorial – Extinderea serviciilor sociale de tip Centre Comunitare pentru viitoarele mame,  a copiilor cu nevoi speciale și a familiilor acestora;
 Înființarea de servicii sociale în zone în care serviciile sociale sunt puțin dezvoltate, în vederea evitării disparității zonale pe raza Municipiului Timișoara.</t>
  </si>
  <si>
    <t>Modernizarea si mansardarea  Centrului de Zi pentru persoane varstnice, Timișoara, str.Sever Bocu, nr.44 A.</t>
  </si>
  <si>
    <t>Reabilitarea si mansardarea constructiei existente, înlocuirea echipamentelor tehnologice.</t>
  </si>
  <si>
    <t xml:space="preserve"> LOCUINTE  PROTEJATE   PENTRU PERSOANE  CU DIZABILITATI</t>
  </si>
  <si>
    <t>Cresterea  numarului  de persoane care paresc centrele rezidenţiale mari (copii, persoane adulte cu dizabilitati, prin  furnizarea  de îngrijire  alternativa de calitate  şi crearea premiselor pentru o viaţă independentă in comunitate  sau in infrastructura de tip familial</t>
  </si>
  <si>
    <t>• Furnizarea de servicii  integrate medico-sociale pentru 200 de persoane fără adăpost/ aflate în pericol de excluziune socială;
•Oferirea de hrană caldă pentru 200 de persoane fără adăpost/aflate în pericol de excluziune socială;
•Gazduire pe timp de noapte pentru cca 50 de persoane simultan;
•Asigurarea 24/24 ore asistenta telefonica/on line pentru cazurile  deosebite sau cu risc vital, victime ale violentei. Serviciul poate fi accesat gratuit de orice persoana care poate sesiza echipa de interventie</t>
  </si>
  <si>
    <t>POR - pentru grupul ţintă (persoanele fără adăpost nu sunt eligibile)</t>
  </si>
  <si>
    <t>APARTAMENTE FAMILIALE PENTRU REINTEGRAREA SOCIALĂ A PERSOANELOR FĂRĂ ADĂPOST TIMIŞOARA</t>
  </si>
  <si>
    <t>Asigurarea de locuinţe sociale pentru 24 de persoane fără adăpost/ aflate în pericol de excluziune socială;</t>
  </si>
  <si>
    <t>a) Reabilitarea, modernizarea si echiparea infrastructurii unui nou centru de zi in zona……, destinat copiilor defavorizati in pericol de separare de familia lor”
b) Construirea si echiparea infrastructurii unui nou centru de zi in zona……, destinat copiilor defavorizati in pericol de separare de familia lor”</t>
  </si>
  <si>
    <t>a) 2.500.000             b) 12.000.000</t>
  </si>
  <si>
    <t>a) 555.555,56     b) 2.666.666,67</t>
  </si>
  <si>
    <t>Crearea unui centru de tip RESPIRO</t>
  </si>
  <si>
    <t>Municipiul Timisoara-
DASC-
SERVICIUL PENTRU PROTECTIA PERSOANELOR CU HANDICAP TIMISOARA</t>
  </si>
  <si>
    <t>• Crearea  unui centru de  tip respiro  cu o  capacitate  de  40 locuri, pentru persoanele cu dizabilitati independent de sex, origine sau convingeri,  dependente de asistenţă şi îngrijire ( din care 20 locuri pentru adulti si 20 locuri pentru minori) prin amenajarea si modernizarea unui spatiu existent;
• Obţinerea tuturor avizelor necesare pentru funcţionarea centrului în conformitate cu standardele legale în vigoare;
• Acordarea de asistenţă de specialitate pentru un număr de 40 persoane cu handicap/lună (480 de persoane cu dizabilităţi anual – număr estimat);
• Desfasurarea in cadrul centrului de activitati de socializare, educatie in scopul incluziunii sociale a persoanelor cu dizabilitati
• Crearea de locuri de munca cu respectarea egalitatii de sanse si tratament intre personae in special pentru pesoanele cu dizabilităţi ( ponedere aproximativa 40%)
• Creşterea  gradului de accesare de catre   persoanele  cu  dizabilitati  şi  indirect  a  familiilor acestora la servicii specializate de tip respiro;
• Promovarea centrului in scopul mentinerii sanatatii prin repaus a asistentilor personali sau ai membrilor familiei si cresterea gradului de accesare a serviciilor oferite de central tip RESPIRO</t>
  </si>
  <si>
    <t>Fisa DE PROIECT</t>
  </si>
  <si>
    <t>COMPLEX DE LOCUINTE PROTEJATE, MODULARE TIP CONTAINER PENTRU PERSOANELE CU DIZABILITĂȚI</t>
  </si>
  <si>
    <t>Cresterea calitatii serviciilor medicale in cadrul SPITALULUI DE BOLI INFECTIOASE SI PNEUMOFTIZIOLOGIE „ Dr. Victor Babes” - Timisoara !!!!!!!!!!!!!!! În prezent acest proiect s-a împărţit în două proiecte cu denumirile: 1."Proiect complex de investiţii+PT extindere şi modernizare ansamblu construit existent la Spitalul de Boli Infecţioase şi Pneumoftiziologie dr.V.Babeş " şi                                        2. "SF+DALI +PT Staţie epurare şi instalaţii abur la Spitalul de Boli Infecţioase şi Pneumoftiziologie dr.V.Babeş "</t>
  </si>
  <si>
    <t>Municipiul Timisoara- SPITALULUI DE BOLI INFECTIOASE SI PNEUMOFTIZIOLOGIE „ Dr. Victor Babes” - Timisoara
BIROUL TEHNIC- FARA FISA  DOAR TABEL</t>
  </si>
  <si>
    <t>Axa 8 
+Axa  3</t>
  </si>
  <si>
    <t>P.I. 8.1+
 P.I
3.1</t>
  </si>
  <si>
    <t>POR - doar ambulatoriu, dacă este eligibil (urmează răspuns de la ADR)</t>
  </si>
  <si>
    <t>Spitalul clinic municipal de urgenţă /  Municipiul  Timişoara</t>
  </si>
  <si>
    <t xml:space="preserve"> se relanseaza procedura de achizitie  a serviciului de proiectare  </t>
  </si>
  <si>
    <t>DALI +PT Reabilitare imobil- clinica ORL+lift- Spitalul clinic Municipal de Urgenţă bv.Revoluţiei, nr.6, Timişoara</t>
  </si>
  <si>
    <t xml:space="preserve"> doar ambulatoriu </t>
  </si>
  <si>
    <t>POR 2014-2020  AXA 9 "Sprijinirea  regenerării economice şi sociale  a comunităţilor defavorizate  din mediul urban"</t>
  </si>
  <si>
    <t xml:space="preserve">Urbanizare Cartier Kuncz  
incluisv  Reconstructia ecologica  a Canalului Subuleasa  din cartierul Kuncz-  tema de proiectare  pentru SF   </t>
  </si>
  <si>
    <t>reorganizare trafic (rutier,pietonal, velo - in special în zona canalelor);
amenajare zone verzi (parcuri, scuaruri, aliniamente stradale) și protecția conservarea biodiversității prin realizarea unor coridoare ecologice;
amenajare spatii publice; 
amenajare pieţe publice;
amenajare locuri de joaca;
construcţii/funcţiuni conexe ( creşe, grădiniţe, scoli);dotări prin reabilitare/construire clădire şi dotare.</t>
  </si>
  <si>
    <t>Reabilitarea  unui centru comunitar integrat medico-social ,într-un cartier defavorizat al Municipiului Timișoara</t>
  </si>
  <si>
    <t>Municipiul Timisoara-DASC</t>
  </si>
  <si>
    <t>Reducerea numărului de persoane aflate în risc de sărăcie şi excluziune socială, prin măsuri integrate.
Reabilitarea unei  clădiri  situate într-o  comunitate defavorizată din municipiul Timişoara.</t>
  </si>
  <si>
    <t>Construire și dotare clădire pentru înființarea și funcționarea unei întreprinderi de economie socială de inserție pentru persoane adulte aflate în risc de sărăcie şi excluziune socială din zonele marginalizate urbane</t>
  </si>
  <si>
    <t>Municipiul Timisoara-DASC/ONG</t>
  </si>
  <si>
    <t>Teritorial: Construirea   și dotarea unei clădirii în care va funcționa  întreprinderea socială în parteneriat cu un ONG
 Înființarea și funcționarea a două  ateliere de lucru (croitorie- produse hand-made  și tâmplărie- produse hand-made)  în cadrul întreprinderii de economie socială.
Economic: Crearea de locuri de muncă pentru un număr de 30  persoanele adulte aflate în risc de sărăcie și excluziune socială din zonele marginalizate urbane.
Crearea de locuri de muncă pentru personalul care va deservi activitățile întreprinderii
 Obținerea de venituri prin valorificarea produselor realizare în atelierele de lucru.
Social:Reducerea numărului de persoane  adulte aflate în risc de sărăcie și excluziune socială . Îmbunatatirea conditiilor de viata si oferirea de noi oportunitati pentru persoanele dezavantajate social din zonele urbane marginalizate</t>
  </si>
  <si>
    <t>60</t>
  </si>
  <si>
    <t>REABILITARE/MODERNIZARE/ECHIPARE CENTRU DE ZI PENTRU PERSOANE CU DIZABILITĂȚI</t>
  </si>
  <si>
    <t>Municipiul Timișoara/DASC</t>
  </si>
  <si>
    <t>Reabilitarea/modernizare /echiparea infrastructurii de servicii sociale, fără componentă rezidențială, de tip Centru de zi pentru persoane cu dizabilități.  Acordarea de asistență de specialitate pentru un număr de 40 de persoane cu dizabilități.</t>
  </si>
  <si>
    <t>674763.83</t>
  </si>
  <si>
    <t>Centru de zi pentru persoane cu dizabilitati</t>
  </si>
  <si>
    <t>ÎNTREPRINDERI DE ECONOMIE SOCIALĂ CU APARTAMENTE FAMILIALE PENTRU REINTEGRAREA SOCIALĂ A PERSOANELOR FĂRĂ ADĂPOST TIMIŞOARA</t>
  </si>
  <si>
    <t>• înfiinţarea a două structuri de economie socială;
• crearea a  30 de locuri de muncă din care minim 20 pentru persoane fără adăpost/aflate în pericol de excluziune socială;
• asigurarea de locuinţe sociale pentru 20 de persoane fără adăpost/aflate în pericol de excluziune socială;</t>
  </si>
  <si>
    <t>grupurile tinta sunt: varstnici, copii, persoane cu dizabilitati</t>
  </si>
  <si>
    <t xml:space="preserve"> Constructie/reabilitare/modernizare/dotare de locuinte protejate pentru persoane cu dizabilitati in Timisoara </t>
  </si>
  <si>
    <t xml:space="preserve"> Cresterea gradului de acoperire  cu servicii sociale  prin constituirea unui complex  de locuinte protejate  pentru persoane cu dizabilitati   si prevenirea institutionalizarii acestor persoane </t>
  </si>
  <si>
    <t xml:space="preserve">Va fi constuit  un complex  de locuinte protejate  pentru persoane cu dizabilitati  unde vor fi asigurate  conditii  securizate  de locuire pentru aceste  persoane, împreună cu   servicii socio-medicale.
Se va schimba  paradigma de acordare a  serviciilor sociale  pentru persoane cu dizabilităţi,prin trecerea de la acordarea  de servicii rezidenţiale, la servici acordate de comunitate pentru 100 de astfel de beneficiari.
Persoanele  cu dizabilităţi vor beneficia  de servicii de supraveghere şi monitorizare  a stării de sănătate, prin intermediul  personalului de specialitate  ce işi va desfasura  activitatea in cadrul acestui complex.
 Perssoanele cu dizabilităţi  vor beneficia  de servicii  de consiliere socială şi psihologică şi vor fi organizate activiţăţi de petrecere  a timpului liber şi recuperare medicală </t>
  </si>
  <si>
    <t xml:space="preserve">POR  2014-2020, Axa 8 - Dezvoltarea infrastructurii  sanitare  si  sociale </t>
  </si>
  <si>
    <t xml:space="preserve">importanta ridicata </t>
  </si>
  <si>
    <t>Axa prioritară 10: Îmbunătăţirea infrastructurii educaţionale
Prioritate de investiţii 10.1-Investiţiile în educaţie, şi  formare, inclusiv în formare profesională, pentru dobândirea de competenţe şi învăţare pe tot parcursul vieţii prin dezvoltarea infrastructurilor de educaţie şi formare</t>
  </si>
  <si>
    <t>Reabilitare Sala Sport la Scoala Gimnaziala  nr.18 in Municipiul Timisoara  str.Amorfei  nr.6</t>
  </si>
  <si>
    <t>HCL nr.12/23.01.2015
AC 697/03/06/2015</t>
  </si>
  <si>
    <t>1500276,00
C+M</t>
  </si>
  <si>
    <t>„ Modernizare terase circulabile existente, montare termosistem la fatade si extindere pe orizontala cu corpuri de constructie D si E in regim P.+2E.+E.3 retras(mansarda)-Scoala Generala 30”, Timişoara, str. Astrilor, nr. 13</t>
  </si>
  <si>
    <t xml:space="preserve">ALTE SURSE DE FINANTARE </t>
  </si>
  <si>
    <t>Acțiunea nr.58 din PAED aprobat prin HCLMT nr.550/11.11.2015</t>
  </si>
  <si>
    <t>Realizarea de două porturi de agreement la Parcul Industrial Freidorf şi Uzina de Apă</t>
  </si>
  <si>
    <t>Reconfigurare traseu cale ferată pe teritoriul municipiului Timişoara prin introducerea liniilor CF în subteran</t>
  </si>
  <si>
    <t>Municipiul Timisoara- Directia  Tehnica</t>
  </si>
  <si>
    <t>Scurtă descriere: Linia CF se află pe un rambleu înalt de cca. 4,00 m, în lungime de cca. 5,5 km. În lungul traseului CF linia este traversată în 9 puncte din care 5 cu  pasaje inferioare şi 4 pasaje la nivel cu calea ferată. Din punct de vedere al semnalizării, pasajele la nivel sunt prevăzute cu semibarieră. Aceste pasaje crează noduri de strangulare a circulaţiei rutiere datorită gabaritului de liberă trecere nerespectat. Interconectarea mijloacelor de transport se realizează doar în Gara de Nord şi în Gara de Est. În prezent se înregistrează un nivel ridicat de poluare fonică a locatarilor din zona de influenţă a căii ferate şi un potenţial scăzut de amenajare urbanistică a zonelor de influenţă. Dacă situaţia existentă nu se modifică semnificativ şi nu se vor lua măsuri majore cu valabilitate pe termen lung, efectele negative se vor cumula în timp datorită creşterii traficului auto, ducând la micşorarea vitezei de circulaţie, creând cozi de aşteptare şi în final ducând la blocarea circulaţiei între partea de nord şi de sud a oraşului</t>
  </si>
  <si>
    <t xml:space="preserve">Studiu de prefezabilitate </t>
  </si>
  <si>
    <t xml:space="preserve"> POSIBIL POIM  daca solicitantul   trebuie sa fie administrator de infrastructura iar proiectul  trebuie sa fie cuprins in Masterplanul General de Transport    </t>
  </si>
  <si>
    <t>EDUCAŢIA ŞI FORMAREA PROFESIONALĂ A ASISTENŢILOR PERSONALI ÎN SPRIJINUL CREŞTERII CALITĂŢII ÎNGRIJIRII LA DOMICILIU ŞI AMELIORĂRII CLIMATULUI FAMILIAL ŞI SOCIAL  AL PERSOANELOR CU DIZABILITĂŢI</t>
  </si>
  <si>
    <t>Organizarea  instruirii asistenţilor personali în vederea însuşirii permanente a cunoştinţelor legate de îngrijirea şi integrarea persoanelor cu handicap în familie şi societate</t>
  </si>
  <si>
    <t>• îmbunătăţirea calităţii activităţii de asistenţă socială şi în activităţi educaţionale desfăşurate cu asistenţii personali şi persoanele cu handicap pe care îi îngrijesc;
• dezvoltarea competenţelor şi abilităţilor de comunicare, rezolvare de conflicte şi mediere  pentru a interveni şi soluţiona pe cale amiabilă potenţialele situaţii conflictuale care apar la nivelul Serviciului pentru Protecţia Persoanelor cu Handicap, în relaţia dintre persoana cu handicap- asistent personal, persoana cu handicap-familie</t>
  </si>
  <si>
    <t xml:space="preserve">importanta medie </t>
  </si>
  <si>
    <t>6 ani</t>
  </si>
  <si>
    <t xml:space="preserve"> posibil POCU</t>
  </si>
  <si>
    <t>Centru multimodal de transport persoane – modernizare Gara de Nord şi spaţii comerciale</t>
  </si>
  <si>
    <t xml:space="preserve">Municipiul Timisoara- Directia Dezvoltare </t>
  </si>
  <si>
    <t>amenajare spaţii comerciale;
- modernizare case de bilete, agenţii, birouri de informare;
- săli de aşteptare;
- modernizare peroane şi sistem de informare călători;
- includerea de peroane distincte pentru: transport naţional/internaţional, sosiri/plecări, transfer feroviar/transport public sau auto</t>
  </si>
  <si>
    <t xml:space="preserve">POSIBIL PROGRAMUL OPERATIONAL CAPACITATE ADMINISTRATIVA </t>
  </si>
  <si>
    <t xml:space="preserve">Modernizarea magaziei mari </t>
  </si>
  <si>
    <t xml:space="preserve">Municipiul Timişoara- Teatrul Maghiar de stat Csiky  Gergely Timisoara 
Teatrul German de Stat </t>
  </si>
  <si>
    <t xml:space="preserve">modernizarea  magaziei mari prin  compartimentarea acesteia si dotarea cu sistem de depozitare  pe verticala si orizontala, de tip elevator, creindu-se  astfel  o eliberare  a actualului  spaţiu  de recuzita si costume  in vederea folosirii lui la un proiect  mai amplu de modernizare  a holului de acces si a cabinelor actorilor, folosite de cele doua teatre </t>
  </si>
  <si>
    <t xml:space="preserve">Modernizarea  holului de acces si a cabinelor actorilor  ce deserveste sala mare  de spectacole  şi sala  studio folosite  de cele doua teatre </t>
  </si>
  <si>
    <t xml:space="preserve">
Teatrul German de Stat </t>
  </si>
  <si>
    <t xml:space="preserve">Executare lucrari  de amenajare si modernizare a spatiilor  de acces a spectatorilor la Teatrul Maghiar de stat Csiky  Gergely Timisoara  si la 
Teatrul German de Stat </t>
  </si>
  <si>
    <t xml:space="preserve">Elaborare Proiect arhitectura si Proiect Tehnic  pentru amenajarea  si modernizarea spatiilor de acces a spectatorilor la Teatrul Maghiar de stat Csiky  Gergely Timisoara  si la 
Teatrul German de Stat </t>
  </si>
  <si>
    <t xml:space="preserve"> Teatrul Maghiar de stat Csiky  Gergely Timisoara   
Teatrul German de Stat </t>
  </si>
  <si>
    <t xml:space="preserve">Conservare  si punere in siguranta a balconului et.1  dinspre Alba Iulia  nr.2 in zona Teatrului  Maghiar de Sat Csiky  Gergely </t>
  </si>
  <si>
    <t xml:space="preserve">Amenajare spatiu tehnic si grup sanitar </t>
  </si>
  <si>
    <t>Construire Sala Polivalenta Multifunctionala - capacitate 15.000 locuri”, Timişoara, Bv. I. Bulbuca</t>
  </si>
  <si>
    <t xml:space="preserve">Posibil de AXA 4, P.I 4.3 daca este intr-o zona defavorizata </t>
  </si>
  <si>
    <t>«Construire Stadion cu 42.000 locuri”, Timişoara</t>
  </si>
  <si>
    <t>«Construire Bazin de inot Olimpic”, Timişoara, Bv. I. Bulbuca</t>
  </si>
  <si>
    <t xml:space="preserve"> Studiu de fezabilitate   la Compania Nationala de Investitii</t>
  </si>
  <si>
    <t>SF+PT Construire 4 bazine de înot-25 m- în cartierele municipiului Timişoara</t>
  </si>
  <si>
    <t>În derulare procedura de achiziţie proiectare pentu primul Bazin (cartier Lipovei -str.Verde,Silistra)</t>
  </si>
  <si>
    <t>Măsura 1.2.3. Înființarea, extinderea și modernizarea de centre de excelență, cercetare-dezvoltare, inovare și transfer tehnologic în domeniile de interes</t>
  </si>
  <si>
    <t>CJTimis</t>
  </si>
  <si>
    <t xml:space="preserve"> Modernizare Centru de cercetari in fizica energiilor regenerabile</t>
  </si>
  <si>
    <t xml:space="preserve">POR 2014-2020
</t>
  </si>
  <si>
    <t xml:space="preserve"> Comuna 
Dudestii Noi</t>
  </si>
  <si>
    <t xml:space="preserve"> Comuna Dumbravita</t>
  </si>
  <si>
    <t xml:space="preserve"> Fisa/idee de proiect </t>
  </si>
  <si>
    <t xml:space="preserve"> Fisa/Idee de proeict</t>
  </si>
  <si>
    <t xml:space="preserve">POR 2014-2020
POC </t>
  </si>
  <si>
    <t xml:space="preserve"> Fisa/Idee de proiect </t>
  </si>
  <si>
    <t xml:space="preserve">Fisa/Idee de proiect </t>
  </si>
  <si>
    <t xml:space="preserve">Imbunatatirea sistemului de transport în județul Timiș și municipiul Timișoara pentru creșterea mobilității forței de muncă prin integrarea sistemelor multimodale și management a traficului
</t>
  </si>
  <si>
    <t>POR
2014-2020</t>
  </si>
  <si>
    <t xml:space="preserve">POR 2014-2020, POC, alte surse de finantare nerambursabila </t>
  </si>
  <si>
    <t xml:space="preserve">Idee de proiect (existenta unui studiu de fezabilitate elaborat de CCIAT pentru o infrastructura similara)
</t>
  </si>
  <si>
    <t>Obiective:
- infiintarea unui centru de informare, facilitare, consultanta si mentorat in inovare
- infiintarea unui punct de informare, facilitare si consultanta pentru integrarea noilor afaceri inovative in lanturi de valoare;
- infiintarea unui punct de informare si consultanta pentru excelenta clusterelor; 
- Medierea dialogului dintre clustere si organismele de planificare;</t>
  </si>
  <si>
    <t xml:space="preserve">  POR 2014-2020
PO DUNAREA /SUERD
H2020
COSME</t>
  </si>
  <si>
    <t>Obiective: 
- optimizarea productiei de energie a centralelor solare prin imbunatatirea prognozei conditiilor meteorologice
- producerea de siliciu multicristalin pentru aplicatii fotovoltaice
- crsesterea eficientei surselor de energie regenerabila prin optimizarea materialelor care intra in componenta acestora</t>
  </si>
  <si>
    <t>HORIZONT 2014-2020</t>
  </si>
  <si>
    <t xml:space="preserve">Municipiul Timisoara in parteneriat cu  S.C HORTICULTURA S.A </t>
  </si>
  <si>
    <t xml:space="preserve"> Modernizare sera </t>
  </si>
  <si>
    <t xml:space="preserve"> Modernizare solar </t>
  </si>
  <si>
    <t xml:space="preserve">Fişă/Idee de proiect </t>
  </si>
  <si>
    <t>36-48</t>
  </si>
  <si>
    <t xml:space="preserve"> CJTimis- ADETIM</t>
  </si>
  <si>
    <t xml:space="preserve">Obiectivul proiectului este acela  de reinventare  si adaptare a conceptului traditional  de CLF-Centre  Legume Fructe  care  a functionat  cu succes in Romania la conditiile economiei de piata prin integrarea functiunilor  de prognoza a cererii/productiei, planificare, consultanta  si solutiile organizatorice  si de management  adecvate  pentru operationalizarea  acestora  si integrarea  intr-un concept mai amplu  care sa fie organizat si sa functioneze, cel putin la nivelul generatiei  a treia, asa cum este  definit un asemenea  concept la nivel european, privind produsele agroalimentare. </t>
  </si>
  <si>
    <t>Fişă/idee de proiect</t>
  </si>
  <si>
    <t xml:space="preserve">SF si PT </t>
  </si>
  <si>
    <t>FIȘĂ/IDEE DE PROIECT</t>
  </si>
  <si>
    <t>Obiectivele proiectului:
Ob.1 Construirea unei infrastructuri polivalente, întinse pe cca.10 ha în partea de Nord a Timișoarei
Ob.2. Modele de bune practici in ITC, energii regenerabile și de protejare a mediului 
Ob.3. Construirea „Clusterul Cultural BANAT”</t>
  </si>
  <si>
    <t xml:space="preserve"> Obiectivul  proiectului il constituie  extinderea cu 1500 mp a spaţiului  destinat cercetării si inovării din cadrul UMFVBT prin supraetajarea cladirii sectiei de microscopie electronica si farmacie, din str. Regiment 13 Calarasi, nr. 3.</t>
  </si>
  <si>
    <t xml:space="preserve"> Obiectivul proiectului il constituie  extinderea cu 2000 mp a spatiului destinat educatiei, cercetarii si inovarii pentru medicina dentara din cadrul UMFVBT, prin supraetajarea cladirii de pe Bulevardul Revolutiei nr.9;</t>
  </si>
  <si>
    <t xml:space="preserve"> Obiectivul proiectului il constiruie construirea (prin supraetajarea) sau modernizarea  unui spatiu  existent  in scopul  crearii unui spatiu  dedicat  desfasurarii activitatilor necesare hub-ului educational  si al cercetarii si inovarii de tip deschis Tiimisoara.Functionarea unei  structuri  la nivel regional  dedicata implementarii  si dezvoltarii principiilor  cercetarii si inovarii responsabile( Responsible Research and Innovation) cu participarea  tuturor actorilor  majori asociati  cercetarii din Muncipiul Timisoara. Dotarea cu resurse materiale necesare asigurarii sustenabilitatii HUB-ului educaţional  al Timisoarei </t>
  </si>
  <si>
    <t xml:space="preserve"> Obiectivul proiectului:amenajarea in cadrul UMFVB Timisoara a unui spatiu dedicat stocarii si arhivarii datelor; dotarea cu echipamente specifice (servere performante si unitati de stocare/arhivare); angajarea de personal calificat pentru activitati de cercetare-inovare in domeniul IT si medicina; îmbunatatirea calitatii serviciilor medicale din toata regiunea de vest, precum si dezvoltarea unui domeniu de cercetare. </t>
  </si>
  <si>
    <t xml:space="preserve"> Obiectivul proiectului : crearea unei structuri la nivel regional dedicata implementarii si dezvoltarii principiilor cercetarii si inovarii responsable (responsable Research and Innovation) cu participarea tuturor actorilor majori asociati cercetarii din municipiul Timisoara.</t>
  </si>
  <si>
    <t xml:space="preserve"> Obiectivele proiectului:
• Realizarea unei platforme software care integreaza principalele servicii existente
• Cresterea vizibilitatii si atractivitatii obiectivelor turistice, culturale si sportive ale orasului 
• Implementarea in premiera nationala a unui sistem unic de gestionare a parcarilor si transportului in comun, cu beneficii imediate pentru cetateni</t>
  </si>
  <si>
    <t xml:space="preserve">Obiectivul proiectului: consiliere pentru înfiintarea  unei afaceri  in diverse  domenii de interes(juridic, economic, social), cursuri  de instruire (bazele afacerii, management general, managementul resurselor  umane, finante- contabilitate, legislatie, planificare  strategica, conceperea  si implementarea  unui proiect  de finantare, dezvoltarea competentelor  sociale, marketing
Inchirierea de spatii de birouri pe baza unui  contract de inchiriere  cu tarif subvenţionat pe o perioada de doi ani. 
</t>
  </si>
  <si>
    <t xml:space="preserve"> Obiectivul proiectului  il constituie : crearea (materializată în construirea unui sediu şi dotarea completă) INSTITUTULUI DE CERCETĂRI AVANSATE DE MEDIU/ICAM, o infrastructură de cercetare de excelenţă la standarde internaţionale care  să concentreze, să integreze şi să dezvolte potenţialul de cercetare existent în centrele de cercetare actuale şi viitoare ale Universităţii de Vest din Timişoara cât şi a altor instituţii interesate din Timişoara într-o manieră integratoare  şi multidisciplinară   să asigure, prin spaţii, dotare şi pregătire adecvată, competitivitatea şi vizibilitatea internaţională a rezultatelor cercetărilor efectuate de membrii comunităţii academice,  să contribuie la stimularea transferului tehnologic bazat pe cooperarea dintre institutul de cercetări şi întreprinderile productive, să susţină şi să participe la dezvoltarea de poli de excelenţă care să pună accent pe cercetarea ştiinţifică aplicativă cu caracter tehnologic şi de protecţie a mediului înconjurător.</t>
  </si>
  <si>
    <t xml:space="preserve">Obiectivul : evaluarea  factorilor  predispozanti ai conditiilor mentionate anterior in regiunea banat cu scopul de a imbunatatii metodele de diagnostic, protocolul de tratament si evaluarea riscului de aparitie a complicatiilor.
</t>
  </si>
  <si>
    <t xml:space="preserve">Parteneriat ADR Vest/
Universitati 
Directia Generala de Statistica 
Centrul National de Dezvoltare a Invatamantului Profesional si Tehnic 
Structuri  de parteneriat social 
parteneri pentru promovare  in vederea influentarii politicilor publice
</t>
  </si>
  <si>
    <t>POCU  2014-2020</t>
  </si>
  <si>
    <t xml:space="preserve">neestimat </t>
  </si>
  <si>
    <t xml:space="preserve"> resurse mixte (proprii si fonduri externe nerambursabile si /sau rambursabile)
</t>
  </si>
  <si>
    <t xml:space="preserve">Timisoara-Smart City
</t>
  </si>
  <si>
    <t xml:space="preserve">H2020/
POCA 
 </t>
  </si>
  <si>
    <t xml:space="preserve">POR 2014-2020
</t>
  </si>
  <si>
    <t xml:space="preserve">Obiectivele proiectului, vizând un orizont de timp cuprins între 3 şi 10 ani, sunt: dezvoltarea infrastructurii de cercetare – dezvoltare - inovare existente la nivelul Universităţii de Vest din Timişoara prin crearea unui campus de cercetare multidisciplinară competitiv pe plan internaţional; asigurarea unor condiţii de cercetare de nivel înalt pentru peste 1.500 de cadre didactice, doctoranzi şi masteranzi, ale căror rezultate să poată fi incluse în circuitele naţionale şi internaţionale de cercetare;dezvoltarea de noi domenii de cercetare în conformitate cu tendinţele din cercetarea internaţională şi cu cerinţele economiei româneşti şi europene;
</t>
  </si>
  <si>
    <t xml:space="preserve">POR
2014-2020
 </t>
  </si>
  <si>
    <t>Parteneriat   Municipiul Timisoara, judetul Timis, UPT, CCIAT 
Initiatori:
CCIAT, ADETIM si ROSENC</t>
  </si>
  <si>
    <t xml:space="preserve">Obiectivul proiectului  :extinderea și modernizarea spațiului existent în care se desfășoară activitatea didactică de Psihiatrie și Neurologie copii și adolescenți și echiparea infrastructurii educaționale în scopul dezvoltării capacității de cercetare-inovare în Psihiatrie și Neuroștiințe.
</t>
  </si>
  <si>
    <t xml:space="preserve">Obiectivul proiectului: infiinţarea si dotarea unui centru regional de analiza structurala avansata prin achizitionarea, implementarea  si exploatarea  intensiva a spectometrelor  de masa  si a tehnologiei NG (next generation) de secventiere  in scopul cresterii  calitatii actului  educational prin  insusirea  celor mai noi si revolutionare  metode de analiza de catre doctoranzi, masteranzi, cercetatori in faza  postdoctorala  si a tuturor specialistilor  din cercetare si invatamant  ce lucreaza la diversele directii"omics" la descifrarea  mecanismelor   fundamentale din stiintele vietii </t>
  </si>
  <si>
    <t xml:space="preserve">PNDR/Buget local </t>
  </si>
  <si>
    <t xml:space="preserve">Surse proprii </t>
  </si>
  <si>
    <t>Universitatea de Vest din Timisoara</t>
  </si>
  <si>
    <t xml:space="preserve"> Obiective:
-modernizarea întregii infrastructuri de cercetare si instruire, în vederea diversificării și redefinirii ofertei educaționale, suportând inclusiv activități de învățare pe parcursul vieții, activități destinate alfabetizării ICT, activități alternative pentru învățământul preuniversitar
- Generalizarea utilizării serviciului pan-european EDUROAM in zone de interes public/turistic din Municipiile resedinta de judet din Regiunea Vest, dezvoltarea unor servicii interoperabile cu acesta
- O mai buna utilizare a serviciilor informatice atât in mediul academic cât si in comunitate, cu accent pe servicii Cloud, HPC, IoT, suportând activ domeniile de specializare inteligentă</t>
  </si>
  <si>
    <t xml:space="preserve"> POR 2014-2020 / POC /
POCU
Finanțare proprie – venituri proprii</t>
  </si>
  <si>
    <t>Masura 1.1.1.Valorificarea optimă a infrastructurii de afaceri existente si crearea de infrastructuri noi, prin încurajarea iniţiativelor antreprenoriale locale</t>
  </si>
  <si>
    <t xml:space="preserve"> Masura 1.3.1.Încurajarea agriculturii intensive, de piață, pentru a răspunde nevoilor de aprovizionare a populației polului</t>
  </si>
  <si>
    <t>Masura 1.3.2. Înfiinţarea de centre de colectare, sortare şi distribuţie a produselor agricole în zona de influenţă</t>
  </si>
  <si>
    <t>mediul de afaceri
CCE - AG</t>
  </si>
  <si>
    <t xml:space="preserve"> UPT – Facultatea de Management in Productie si Transporturi/ADETIM/
Aeroportul International din Timisoara/Municipiul Timisoara, RATT, AIT</t>
  </si>
  <si>
    <t>Obiectivul proiectului: extindere şi dezvoltare funcţionala  PITT-Parcul Industrial si Tehnologic Timisoara, Torontal km6-min 50 Ha,Integrare  in infrastructura PITT a unui centru de inovare, transfer  tehnologic si incubator  de afaceri inovative 0,25 ha (exista SF si PT elaborate), Dezvoltare si extindere  funcţiune  de incubator  de afaceri  pentru servicii si activitati de microproductie-min 0,5 complementare in etape in functie  de oportunitatile si sursele disponibile:Centru Expozitional si de Conferinte -10 Ha.Muzeul stintei  anticipatiei si  tehnicii Banat (platforma muzeala  cu functiuni multiple -15ha),Dezvoltare de spatii de depozitare si de  logistica-30ha
Centru  de Cercetare Dezvoltare  si de incurajare a afacerilor inovative -min 5ha,Integrarea aeroportului Cioca  prin Servicii Aeriene- min 40ha,Dezvoltarea  de servicii de tip  transport intermodal- min 20 ha, Dezvoltarea  de servicii alimentare combustibili - min 2 ha,Dezvoltarea de servicii HORECA - min 5 ha, Sedii institutii  servicii conexe( Administratie, Vama, Banci)-min 5ha,Spatii comerciale  si de servicii, gradinite, petrecere timp liber</t>
  </si>
  <si>
    <t xml:space="preserve"> Technopol Timisoara- Calea Torontalului</t>
  </si>
  <si>
    <t xml:space="preserve">POR 2014-2020/Buget local/Alte surse de finantare
</t>
  </si>
  <si>
    <t>Surse  publice/private</t>
  </si>
  <si>
    <t xml:space="preserve">POR 2014-2020/Buget propriu/Alte surse de finatare
</t>
  </si>
  <si>
    <t xml:space="preserve">  
 IPA CBG RO- CBC </t>
  </si>
  <si>
    <t>Înfiintarea unei nișe ecologice (marcă proprie) de produse certificate bio pentru publicul larg</t>
  </si>
  <si>
    <t>Universitatea de Științe Agricole și Medicină Veterinară a Banatului din Timișoara</t>
  </si>
  <si>
    <t>inființarea unei microferme biologice ; acreditarea laboratoarelor proprii în vederea certificării bio pentru terți</t>
  </si>
  <si>
    <t>Organizarea unei rețele de transfer tehnologic și de informație dinspre mediul universitar către mediul de afaceri</t>
  </si>
  <si>
    <t xml:space="preserve"> - transferul dreptului de exploatare a brevetului de invenție dinspre universitate către mediul de afaceri în baza unui contract de licență ;                       promovarea rețelei la nivelul regiunii DKMT</t>
  </si>
  <si>
    <t xml:space="preserve"> Masura 1.2.1.Incurajarea dezvoltării de clustere economice și uniuni de clustere,  pentru sectoarele prioritare din industrie şi servicii</t>
  </si>
  <si>
    <t xml:space="preserve"> Masura 1.2.2.Dezvoltarea serviciilor inteligente şi a serviciilor de cunoaştere intensivă (KIBS)</t>
  </si>
  <si>
    <t>12</t>
  </si>
  <si>
    <t xml:space="preserve"> 
Parteneriat intre APL din Romania, alte persoane fizice si juridice conform Legii 31/1990</t>
  </si>
  <si>
    <t>neestimat</t>
  </si>
  <si>
    <t xml:space="preserve">ADETIM </t>
  </si>
  <si>
    <t xml:space="preserve">CJTimis/CLMT </t>
  </si>
  <si>
    <t>Consorțiu 
Universitatea de Științe Agricole și Medicina Veterinară a Banatului din Timișoara  cu Universitățile de stat din Timișoara</t>
  </si>
  <si>
    <t>Complex polivalent metropolitan „Timisoara”</t>
  </si>
  <si>
    <t>SF si PT (elaborat in 2008)</t>
  </si>
  <si>
    <t>Fond de investitii</t>
  </si>
  <si>
    <t>Incubator  de afaceri si Centru de transfer tehnologic  PITT</t>
  </si>
  <si>
    <t xml:space="preserve">  Municipiul Timisoara/
Parteneri proiect</t>
  </si>
  <si>
    <t>Universitatea de Medicina si Farmacie "Victor Babes" Timisoara Clinica I Pediatrie</t>
  </si>
  <si>
    <t xml:space="preserve">Modificarile homeostaziei corporale la copil, in conditiile modificarii stilului de viata din ultimii ani, dupa integrarea europeana - abordare multidisciplinara si interactiva  </t>
  </si>
  <si>
    <t>Constructie Piata agro-alimentara</t>
  </si>
  <si>
    <t>COMUNA PIȘCHIA</t>
  </si>
  <si>
    <t>Modernizare  infrastructura de acces  agricola in comuna Pischia, judetul Timis</t>
  </si>
  <si>
    <t>Comuna Pischia</t>
  </si>
  <si>
    <t>Modernizare drumuri agricole</t>
  </si>
  <si>
    <t>Modernizare  infrastructura de interes local in comuna Pischia, judetul Timis</t>
  </si>
  <si>
    <t>Modernizare infrastructura rutiera in comuna Pischia (strazi )</t>
  </si>
  <si>
    <t>SF/PT</t>
  </si>
  <si>
    <t>Comuna 
Sinmihaiu Roman</t>
  </si>
  <si>
    <t>Construire statii pentru transportul public pe traseul drumurilor judetene care strabat comuna Sinmihaiu Roman</t>
  </si>
  <si>
    <t>Cresterea gradului de accesibilitate a transportului public prin modernizarea statiilor de autobuz de pe raza comunei</t>
  </si>
  <si>
    <t>Modernizare strazi in comuna Sinmihaiu Roman</t>
  </si>
  <si>
    <t xml:space="preserve">Imbunatatirea conditiilor de trai pentru populatia din mediul rural  </t>
  </si>
  <si>
    <t xml:space="preserve"> Comuna Moșnița Nouă</t>
  </si>
  <si>
    <t>Prelungire linie troleibuz nr. 16 în localitățile Urseni și Moșnița Nouă</t>
  </si>
  <si>
    <t>Polul de creștere Timișoara/ Mosnita Noua/Municipiul Timișoara</t>
  </si>
  <si>
    <t xml:space="preserve">Facilitarea accesului pe piața muncii, accesului elevilor și studenților la licee și universități, etc. </t>
  </si>
  <si>
    <t xml:space="preserve"> Comuna 
Șag</t>
  </si>
  <si>
    <t>Asfaltare drum comunal DC 202 Sag -Sînmihaiu Român</t>
  </si>
  <si>
    <t>Primaria Șag</t>
  </si>
  <si>
    <t>fluidizare trafic</t>
  </si>
  <si>
    <t>POR 2014-2020, buget local, consiliul judetean</t>
  </si>
  <si>
    <t>Asfaltare drumuri de exploatare Zona Manastirii Șag-Timiseni</t>
  </si>
  <si>
    <t>dezvoltare zona rezidentială</t>
  </si>
  <si>
    <t>Comuna Giarmata</t>
  </si>
  <si>
    <t>Transport in comun Timisoara- Giarmata</t>
  </si>
  <si>
    <t>Extinderea retelei de transport public in comun de la si spre localitatea Timisoara</t>
  </si>
  <si>
    <t>Modernizare  infrastructura de interes local in comuna Giarmata, judetul Timis</t>
  </si>
  <si>
    <t>Modernizare infrastructura rutiera in comuna Giarmata (strazi )</t>
  </si>
  <si>
    <t>Modernizare  infrastructura de acces  agricola in comuna Giarmata, judetul Timis</t>
  </si>
  <si>
    <t xml:space="preserve"> Comuna Dudestii Noi</t>
  </si>
  <si>
    <t>Asfaltarea strazilor  din comuna Dudestii Noi.</t>
  </si>
  <si>
    <t xml:space="preserve">Înființarea, extinderea și îmbunătățirea rețelei de drumuri de interes local; </t>
  </si>
  <si>
    <t>DALI</t>
  </si>
  <si>
    <t>Asfaltare strazi comunale-10  km</t>
  </si>
  <si>
    <t>Km de strazi asfaltate</t>
  </si>
  <si>
    <t>SF +PT</t>
  </si>
  <si>
    <t>Comuna Pișchia</t>
  </si>
  <si>
    <t>Transport in comun Timisoara- Pișchia</t>
  </si>
  <si>
    <t>Înființare rețea de transport public in comun din localitățile comunei Pișchia spre localitatea Timisoara, dus/întors</t>
  </si>
  <si>
    <t xml:space="preserve">Fisa/idee de proiect </t>
  </si>
  <si>
    <t xml:space="preserve">Timisoara  </t>
  </si>
  <si>
    <t xml:space="preserve">S4 Extindere reţea troleibuz Poşta Mare - 
Iulius Mall </t>
  </si>
  <si>
    <t xml:space="preserve">Municipiul Timisoara
 </t>
  </si>
  <si>
    <t>• Construcția unei rețele de troleibuz pe relația Bd. I. C. Brătianu - Str. Hector/Str. Martin Luther - Str. Popa Șapcă - Bd. Antenei. 
• Lungime totală 1,6 km cale bidirecțională, nu include stație de redresare. 
• Va prelua călătorii pe relațiile Lipovei - Iulius Mall - Centru -Str. Cluj - Braytim. 
• Include elementele de rețea, cablurile de echilibrare a sarcinilor și sisteme moderne de prindere, cu suspensie.</t>
  </si>
  <si>
    <t>Nu exista studii</t>
  </si>
  <si>
    <t>S6 Extindere reţea troleibuz
Timişoara - Pasaj CF Ronaţ</t>
  </si>
  <si>
    <t>• Construcția unei rețele de troleibuz pe relația Str. Gr. Alexandrescu - Str. Moise Doboșan - Str. Tazlău - Str. Locotenent Ovidiu Balea.
• Lungime totală 3,2 km cale unidirecțională, include stație de redresare. 
• Va prelua călătorii pe relațiile Mehala - centru. 
• Include elementele de rețea, cablurile de echilibrare a sarcinilor și sisteme moderne de prindere, cu suspensie. 
• Va fi studiată și varianta extensiei bidirecționale exclusiv pe radială, în special în contextul unei posibile viitoare extensii înspre Săcălaz (în cazul materializării dezvoltărilor imobiliare prevăzute).</t>
  </si>
  <si>
    <t xml:space="preserve">Timisoara  
Giroc </t>
  </si>
  <si>
    <t>S5 Extindere reţea troilebuz Timişoara
 - Giroc</t>
  </si>
  <si>
    <t>Municipiul Timisoara
 UAT Giroc</t>
  </si>
  <si>
    <t>• Construcția unei rețele de troleibuz pe radiala înspre Giroc, între Str. Mareșal Constantin Prezan și centrul comunei Giroc. 
• Lungime totală 4,3 km cale bidirecțională, necesită stație de redresare. 
• Va prelua călătorii pe relația Giroc - Timișoara.
• Acest proiect poate fi implementat doar în contextul denivelării intersecției cu calea ferată (ulterior sau simultan cu implementarea proiectului C34).</t>
  </si>
  <si>
    <t>M11 Înlocuirea reţelei de 
contact pentru troleibuze</t>
  </si>
  <si>
    <t>Înlocuirea firului de contact uzat (aprox. 40 km cale simplă) cu unul cu secțiune mărită (100 mm²). 
• Înlocuirea sistemelor de prindere rigide cu unele moderne, cu suspensie primară. 
• Înlocuirea cablajelor subterane de alimentare cu unele noi, izolate superior și cu pierderi rezistive minime. 
• Înlocuirea macazelor electrice de separare cu unele cu comandă wireless și trecere rapidă. 
• Înlocuirea încrucișărilor troleibuz-tramvai și a macazelor mecanice cu unele moderne, prinse elastic (cu suspensie). 
• Înlocuirea separatoarelor cu unele moderne, plane, cu sectorul neutru cât mai scurt. 
• Înlocuirea elementelor de curbă cu unele care permit viteze de trecere sporite, prin menținerea unei raze constante.</t>
  </si>
  <si>
    <t>S7 Înlocuirea reţelei de 
contact pentru tramvaie</t>
  </si>
  <si>
    <t>Municipiul Timisoara</t>
  </si>
  <si>
    <t>• Înlocuirea firelor de contact cu fire cu secțiune mărită (100 mm²). 
• Înlocuirea sistemelor de prindere prin montarea suspensiei primare. 
• Înlocuirea cablajelor subterane de alimentare cu unele noi, izolate superior și cu pierderi rezistive minime. 
• Proiectul acoperă întreaga rețea cu excepția tronsonul Piața Iosefin - Gara de Nord (acoperită printr-un proiect anterior).</t>
  </si>
  <si>
    <t>M12d Modernizarea a 9 staţii de alimentare şi redresare pentru transportul public electric</t>
  </si>
  <si>
    <t>• Modernizarea/construirea a 9 stații de alimentare și înlocuirea cablurilor subterane de injecție. 
• Echiparea acestora cu echipamente eficiente și protejate la scurt-circuit sau supra-sarcini. 
• Îngrădirea și dotarea structurilor cu un sistem de video-supraveghere.</t>
  </si>
  <si>
    <t>12-18</t>
  </si>
  <si>
    <t>M13 Optimizarea operarării tramvaielor pe tronsonul  Piata 700-Piata Traian</t>
  </si>
  <si>
    <t>RATT</t>
  </si>
  <si>
    <t>• Extinderea peroanelor stațiilor de tramvai la o lungime de 60 de metri. 
• Reorganizarea stațiilor de tramvai prin relocarea stației Continental pe direcția est în dreptul stației corespondente și înființarea unei noi stații în zona Pieței Sfântul Gheorghe.</t>
  </si>
  <si>
    <t>M18 Modernizarea străzilor fără îmbrăcăminte rutiera</t>
  </si>
  <si>
    <t xml:space="preserve">• Modernizarea străzilor urbane fără 
îmbrăcăminte rutieră impermeabilizată (pietruite sau de pământ). </t>
  </si>
  <si>
    <t>Exista studii pentru anumite străzi</t>
  </si>
  <si>
    <t>C1 Reabilitarea liniilor de tramvai şi modernizarea tramelor stradale în municipiul Timişoara, Traseul 2, Calea Stan Vidrighin</t>
  </si>
  <si>
    <t>• Reabilitarea liniei de tramvai și 
a tramei stradale aferente (2 benzi pe sens), pe o porțiune de 1,82 km.</t>
  </si>
  <si>
    <t>SF IN CURS DE ACTUALIZARE</t>
  </si>
  <si>
    <t>C2 Reabilitarea liniilor de tramvai şi modernizarea tramelor stradale în municipiul Timişoara, Traseul 3, Calea Buziaşului</t>
  </si>
  <si>
    <t>• Reabilitarea liniei de tramvai 
și a tramei stradale aferente (2 benzi pe sens), pe o porțiune de 0,87 km</t>
  </si>
  <si>
    <t>EXISTA SF</t>
  </si>
  <si>
    <t>C3 Reabilitarea liniilor de tramvai şi modernizarea tramelor stradale în municipiul Timişoara, Traseul 4, Bd. Cetăţii</t>
  </si>
  <si>
    <t>• Reabilitarea liniei de tramvai și a tramei stradale aferente (2 benzi pe sens), pe o porțiune de 1,67 km. 
• Dublarea liniei pe cca. 200 m în capătul nord-estic al tronsonului.</t>
  </si>
  <si>
    <t>PT+DDE IN CURS DE ELABORARE</t>
  </si>
  <si>
    <t>C4 Reabilitarea liniilor de tramvai şi modernizarea tramelor stradale în municipiul Timisoara, 
Traseul 5, Calea Bogdăneştilor</t>
  </si>
  <si>
    <t xml:space="preserve">• Reabilitarea și dublarea liniei de 
tramvai și a tramei stradale aferente (2 benzi pe sens), pe o porțiune de 2,21 km. </t>
  </si>
  <si>
    <t>C5Reabilitarea liniilor de tramvai şi modernizarea tramelor stradale în municipiul Timişoara, Traseul 6, Str. Avram Imbroane - Str. Gheorghe Adam</t>
  </si>
  <si>
    <t xml:space="preserve">• Reabilitarea liniei de tramvai și a
 tramei stradale aferente (o bandă pe sens), pe o porțiune de 1,63 km. </t>
  </si>
  <si>
    <t>C6aReabilitarea liniilor de tramvai şi modernizarea tramelor stradale în municipiul Timişoara, Traseul 7, Etapa I, Str. Ana Ipătescu (Str. Transilvania - Piaţa Veteranilor)</t>
  </si>
  <si>
    <t xml:space="preserve">• Reabilitarea liniei de tramvai și a
 tramei stradale aferente (o bandă pe sens), pe o porțiune de 3,13 km. </t>
  </si>
  <si>
    <t>C6b Reabilitarea liniilor de tramvai şi modernizarea tramelor stradale în municipiul Timişoara, Traseul 7, Etapa II, Str. Victor Hugo, Str. Aluniş, Str. Drubeta (Piaţa Veteranilor - Str. Mureş)</t>
  </si>
  <si>
    <t>C7Reabilitarea liniilor de tramvai şi modernizarea tramelor stradale în municipiul Timişoara, Traseul 8, Str. Ardealul</t>
  </si>
  <si>
    <t xml:space="preserve">• Reabilitarea liniei de tramvai și a 
tramei stradale aferente (o bandă pe sens), pe o porțiune de 1,96 km. </t>
  </si>
  <si>
    <t>C8Reabilitarea liniilor de tramvai şi modernizarea tramelor stradale în municipiul Timişoara, Traseul 9, Str. Ioan Slavici, Str. Polonă</t>
  </si>
  <si>
    <t xml:space="preserve">• Reabilitarea liniei de tramvai și a 
tramei stradale aferente (o bandă pe sens), pe o porțiune de 2,62 km. </t>
  </si>
  <si>
    <t>C9b Inelul IV vest: conexiunea Str. Gării
 - Bd. Dâmboviţa</t>
  </si>
  <si>
    <t>• Construcția unui drum parțial nou 
de cca. 900 m (dintre care cca. 200 m lărgire drum existent), cu 2 benzi pe sens și linie de tramvai în zona mediană, între Str. Gării și intersecția Bd. Dâmbovița cu str. Ion Barac.</t>
  </si>
  <si>
    <t>C33a Reabilitare nod rutier Str. Polonă/ Str. W. Tell şi construirea unui pasaj CF (inclusiv lărgire la patru benzi)</t>
  </si>
  <si>
    <t xml:space="preserve">• Amenajarea unei căi rutiere 
cu două benzi pe sens, pornind de la nodul rutier Str. Polonă/Str. W. Tell, pe Str. Ovidiu Cotruș până la DN 59, apoi pe aliniamentul DJ 595 până la vest de CF Timișoara - Belgrad, de unde este propus un aliniament nou, de-a lungul și la sud de CF 918 Timișoara - Buziaș, pe la nord de Chișoda și Giroc, până în centura de est (N2). </t>
  </si>
  <si>
    <t>S18 DJ593 Parta-Foeni</t>
  </si>
  <si>
    <t xml:space="preserve">CJT </t>
  </si>
  <si>
    <t xml:space="preserve">• Modernizarea drumului
județean Parța - Foeni (POR axa 6). </t>
  </si>
  <si>
    <t xml:space="preserve"> SF</t>
  </si>
  <si>
    <t>C10Linie Noua de tramvai Solventul -Gara de Nord</t>
  </si>
  <si>
    <t xml:space="preserve">• Modernizarea străzii existente și construcția unei noi linii de tramvai (0,71 km) între Solventul și Gara de Nord. </t>
  </si>
  <si>
    <t>Nu există studii</t>
  </si>
  <si>
    <t>C11 Extindere Transport electric pe Calea Sagului(trolebuz+tramvai)</t>
  </si>
  <si>
    <t>• Construcția unei noi linii de tramvai pe Bd. General Ion Dragalina și pe Calea Șagului (2 km) cu cale dedicată și reducerea numărului de benzi destinate traficului general de la 2 pe sens la 1 pe sens și reabilitarea tramei stradale aferente. 
• Construcția unei rețele de troleibuz (cale bidirecțională) între Piața Iuliu Maniu și pasajul CF de pe Calea Șagului. 
• Având în vedere faptul că pe această arteră operează ruta de autobuz cu cea mai ridicată frecvență, primăria va analiza posibilitatea realizării rețelei de contact pentru troleibuz pe actuala infrastructură stradală cu minime adaptări.</t>
  </si>
  <si>
    <t>C34 Pasaj pe DJ595 peste 
CF Timişoara - Buziaş</t>
  </si>
  <si>
    <t>Consiliul Judetean Timis</t>
  </si>
  <si>
    <t xml:space="preserve">• Construcția pe DJ 595 a unui pasaj suprateran peste CF 918, cu două benzi pe sens. </t>
  </si>
  <si>
    <t>S(N)1Lărgire la patru benzi și relocare DN 59A</t>
  </si>
  <si>
    <t>CNADR</t>
  </si>
  <si>
    <t>• Lărgirea la patru benzi DN 59A pe o porțiune de 3,6 km între Timișoara și Săcălaz (înainte de calea ferată). 
• Construcția unui drum cu o bandă pe sens în lungime de 13 km (care va deveni noua variantă pentru DN 59A), la nord de calea ferată, ocolind totodată localitățile Săcălaz și Beregsău Mare.</t>
  </si>
  <si>
    <t>S20Amenajare complex rutier 
zona Michelangelo etapa II</t>
  </si>
  <si>
    <t xml:space="preserve">• Lărgirea străzilor cu sens unic Aleea FC
 Ripensia și Surorile Martir Caceu (total 1,2 km) cu câte o bandă și reamenajarea tramei stradale. </t>
  </si>
  <si>
    <t>PT</t>
  </si>
  <si>
    <t>M7a Înnoirea 
flotei de transport public – perioada 2016 - 2020</t>
  </si>
  <si>
    <t>Municipiul Timisoara
 RATT</t>
  </si>
  <si>
    <t>• Achiziția a 15 tramvaie lungi (1,5 MEUR/bucată), 10 de troleibuze articulate (0,45 MEUR/bucată), 5 troleibuze nearticulate (0,33 MEUR/bucată) și 10 autobuze nearticulate (dintre care 8 de tip urban și 2 de tip lung parcurs, pentru rutele metropolitane pe distanțe mai mari) (0,22 MEUR/bucată). 
• Propunerea ține cont de extinderea rețelei de troleibuz (prima etapă), de reintroducerea operațiilor cu tramvaiul pe linia 3 și de programul de modernizare a tramvaielor demarat de municipalitate. 
• Propunerea presupune îmbunătățirea coeficientului de utilizare a flotei.</t>
  </si>
  <si>
    <t>M7bÎnnoirea flotei de transport public 
- perioada 2021-2030</t>
  </si>
  <si>
    <t>Municipiul Timisoara
RATT</t>
  </si>
  <si>
    <t>• Achiziția a 10 tramvaie lungi (1,5 MEUR/bucată), 20 tramvaie scurte (1,2 MEUR/bucată), 20 de troleibuze articulate (0,45 MEUR/bucată), 20 troleibuze nearticulate (0,33 MEUR/bucată), 20 autobuze articulate (0,28 MEUR/bucată) și 20 de autobuze nearticulate (dintre care 15 de tip urban și 5 de tip lung parcurs, pentru rutele metropolitane pe distanțe mai mari) (0,22 MEUR/bucată). 
• Propunerea ține cont de extinderea rețelelor de tramvai și troleibuz. 
• Propunerea presupune îmbunătățirea coeficientului de utilizare a flotei. 
• Va fi analizată opțiunea utilizării de autobuze electrice, în scenariul în care această tehnologie se va dovedi avantajoasă economic.</t>
  </si>
  <si>
    <t>S16 Puncte suplimentare de oprire CF: 
Piaţa 700 şi Piaţa Consiliul Europei</t>
  </si>
  <si>
    <t>CNCF CFR 
INFRASTRUCTURA SA</t>
  </si>
  <si>
    <t>• Amenajarea a două noi puncte de oprire (platforme și racorduri pietonale) pe calea ferată, în locațiile Str. Coriolan Brediceanu (în apropiere de Piața 700) și Calea Al. I. Cuza (în apropiere de Piața Consiliul Europei).
• Va fi studiată oportunității relocării Gării Timișoara Sud, ca punct de oprire în vecinătatea Căii Șagului (la sud de noul centru comercial în construcție). 
• În cadrul pregătirii acestui proiect, va fi analizată oportunitatea operării de trenuri metropolitane pe rute transurbane care să includă acestei noi puncte de oprire, inclusiv construcția unui plan potențial de operare.</t>
  </si>
  <si>
    <t>M6 Optimizarea retelei de transport public</t>
  </si>
  <si>
    <t xml:space="preserve">Municipiul Timisoara
RATT
 </t>
  </si>
  <si>
    <t>• Reconfigurarea pachetului de rute ce formează rețeaua de transport public din polul de creștere, în principal prin raționalizarea rutelor și prin creșterea numărului de perechi de destinații legate cu rute directe. 
• Include rețeaua de rute nouă (inclusiv modificări de stații unde este cazul) precum și frecvențele și capacitățile de operare la orele de vârf, în perioada între orele de vârf precum și la sfârșit de săptămână. 
• Propunerea este doar pentru termen scurt (implementabilă imediat, fără să necesite modificări de infrastructură), structura rețelei urmând a fi apoi optimizată în funcție de implementarea viitoarelor proiecte de infrastructură (extindere tramvai și troleibuz, amenajarea de benzi dedicate pentru TP, noi axe rutiere care vor fi prevăzute cu TP, structuri P&amp;R etc.).</t>
  </si>
  <si>
    <t>S3 Reconfigurarea reţelei de transport public în perspectiva închiderii Inelului I</t>
  </si>
  <si>
    <t>• Reconfigurarea pachetului de rute ce formează rețeaua de transport public din polul de creștere, în principal prin adaptarea la constrângerile create de închiderea ICU I.
• Include rețeaua de rute adaptată (inclusiv modificări de stații unde este cazul) precum și frecvențele și capacitățile de operare la orele de vârf, în perioada între orele de vârf precum și la sfârșit de săptămână. 
• Propunerea se referă doar la perioada post-implementare a ICU I (proiect angajat), structura rețelei urmând a fi apoi optimizată în funcție de implementarea viitoarelor proiecte de infrastructură.</t>
  </si>
  <si>
    <t>M8 Reorganizarea transportului public în 
zona Gării de Nord</t>
  </si>
  <si>
    <t>• Dezafectarea liniilor neutilizate 1R - 7R 
(aflate la vest de clădirea gării) și a peroanelor aferente și amenajarea unei autogări precum și a unui terminal pentru transportul în comun urban.</t>
  </si>
  <si>
    <t>C17 Inelul II: închiderea estică, cu intersecţii la nivel (Bd. Antenei - Str. E. Baader - Splaiul Nistrului)</t>
  </si>
  <si>
    <t>Închiderea ICU II în partea estică, pe o lungime totală de 1,6 km, constând în următoarele: 
• Drum nou cu două benzi pe sens între Bd. Antenei și str. A. Demetriade (inclusiv denivelare intersecție cu Bd. Antenei (0,67 km). 
• Pasaj inferior pe sub str. A. Demetriade și CF (0,12 km). 
• Lărgire str. Enric Baader la patru benzi (pe o porțiune de 0,28 km).
• Pasaj inferior pe sub str. Înfrățirii și bd. Take Ionescu (0,26 km).
• Drum nou prin incinta fostei ILSA și pod nou peste Bega, cu două benzi pe sens (0,28 m). 
Va fi studiată posibilitatea etapizării proiectului, pasajele inferioare putând fi realizate ulterior închiderii efective a inelului.</t>
  </si>
  <si>
    <t>S13 Pasaj Inferior inel II-Piata Consiliul Europei</t>
  </si>
  <si>
    <t>• Construcția unui pasaj inferior cu două benzi pe sens pe direcția ICU II în Piața Consiliul Europei. 
• Pentru reducerea costurilor și a impactului rampelor de acces din punct de vedere urbanistic, pasajul ar urma să aibă gabarit vertical redus (destinat doar autoturismelor).</t>
  </si>
  <si>
    <t>S14 Pasaj Inferior inel II- Gheorghe Lazar</t>
  </si>
  <si>
    <t>• Construcția unui pasaj inferior cu o bandă pe sens pe direcția ICU II la intersecția sa cu str. Gheorghe Lazăr/DN 59A. 
• Pentru reducerea costurilor și a impactului rampelor de acces din punct de vedere urbanistic, pasajul ar urma să aibă gabarit vertical redus (destinat doar autoturismelor).</t>
  </si>
  <si>
    <t>S15 Pasaj Inferior inel II- Calea Bogdanestiilor</t>
  </si>
  <si>
    <t>• Construcția unui pasaj inferior cu o bandă pe sens pe direcția ICU II la intersecția sa cu Calea Bogdăneștilor/Str. Coriolan Brediceanu. 
• Pentru reducerea costurilor și a impactului rampelor de acces din punct de vedere urbanistic, pasajul ar urma să aibă gabarit vertical redus (destinat doar autoturismelor).</t>
  </si>
  <si>
    <t>C23a Inchidere inel IV est:Etapa 1,UMT-Calea Lugojului</t>
  </si>
  <si>
    <t>• Construcția unui nou tronson de drum cu două benzi pe sens de 6,1 km, cu intersecții la nivel, între intersecția Str. Măcin/Str. A. Imbroane și sensul giratoriu AEM (Piața Gh. Domășneanu), pe aliniamentul prin Str. Bobâlna, și care în partea de sud utilizează Bd. Industriilor. 
• Va fi studiată oportunitatea implementării proiectului în două etape, respectiv la nord și la sud de Calea Lugojului.</t>
  </si>
  <si>
    <t>C23b Inchidere inel IV est:Etapa II:Calea Lugojului- AEM</t>
  </si>
  <si>
    <t xml:space="preserve">Masura  2.1.2 Continuarea  specializării infrastructurilor, pe tipuri de utilizatori, premisă pentru creșterea fluenței traficului și a satisfacției populației </t>
  </si>
  <si>
    <t xml:space="preserve"> Obiectiv: transformarea unei zone dezafectate într-o zonă de leisure, cu piste de biciclete, alei de promenadă, de jogging.Obiectivele care fac obiectul proiectului sunt amplasate de-a lungul canalelor de desecare care fac legătura între Pădurea Verde și Fabrica Azur</t>
  </si>
  <si>
    <t xml:space="preserve">Comuna Sinmihaiu Roman </t>
  </si>
  <si>
    <t xml:space="preserve">Construire piste pentru biciclisti in comuna Sinmihaiu Roman </t>
  </si>
  <si>
    <t>Cresterea gradului de siguranta a participantilor la trafic</t>
  </si>
  <si>
    <t>Comuna Moșnița Nouă</t>
  </si>
  <si>
    <t>Construire piste biciclete între Pădurea Bistra și situl de importanță comunitară Lunca Timișului</t>
  </si>
  <si>
    <t>Creșterea accesibilității la cele două arii protejate</t>
  </si>
  <si>
    <t>Pista de biciclete</t>
  </si>
  <si>
    <t xml:space="preserve"> Amenajare Pista de biciclete pe traseul – Timisoara-Dumbravita-Giarmata-Pischia</t>
  </si>
  <si>
    <t>Constructie Piste de biciclete-10 km</t>
  </si>
  <si>
    <t>Km de piste amenajate si numar de masini reduse in trafic</t>
  </si>
  <si>
    <t>M14Reabilitarea spaţiilor 
publice din Centrul Istoric al Municipiului Timişoara - Etapa a II-a</t>
  </si>
  <si>
    <t>• Etapa a II-a a proiectului de reconfigurare a interiorului Inelului I în vederea acordării de prioritate mersului pe jos și cu bicicleta.</t>
  </si>
  <si>
    <t>M15Amenajarea de coridoare pietonale</t>
  </si>
  <si>
    <t>• Amenajarea unei rețele de coridoare pietonale (de cca. 105 km lungime totală) între principalele zone ale orașului. 
• Coridoarele vor fi pe cât posibil în alte zone decât adiacent marilor artere de circulație, traversând sau adiacente cât mai multor zone verzi, și care să confere rute cât mai plăcute și sigure pentru mersul pe jos, în același timp nedeviind cu mai mult de 15-20% de la traseul pietonal cel mai scurt.</t>
  </si>
  <si>
    <t>M16 aAmenajarea reţelei urbane de piste de biciclete - etapa II</t>
  </si>
  <si>
    <t>• Extinderea rețelei de piste de biciclete cu cca. 61 km în interiorul orașului. 
• Amenajarea de rasteluri pentru biciclete în 33 de locații, cu 30 de locuri fiecare în medie.</t>
  </si>
  <si>
    <t>M16bAmenajarea unei rețele regionale 
de piste de biciclete</t>
  </si>
  <si>
    <t>Municipiul Timisoara
 UAT comune</t>
  </si>
  <si>
    <t>S9 Amenajarea de trotuare in comune</t>
  </si>
  <si>
    <t>UAT comune</t>
  </si>
  <si>
    <t>• Amenajarea de cca. 36 km de trotuare pe 17,8 km de drumuri care traversează intravilanul localităților rurale. 
• În puținele locuri în care există spațiul în ampriza drumului, se recomandă amenajarea de piste de biciclete.</t>
  </si>
  <si>
    <t>Comuna Sinmihaiu Roman</t>
  </si>
  <si>
    <t>Construire alei pietonale in comuna Sinmihaiu Roman</t>
  </si>
  <si>
    <t>fonduri guvernamentale</t>
  </si>
  <si>
    <t>Construire pistă biciclete</t>
  </si>
  <si>
    <t>Proiectare și asfaltare piste</t>
  </si>
  <si>
    <t>Masura  2.1.3 Echiparea căilor de transport cu dotări moderne de deservire și implementarea unor sisteme inteligente de control și management al traficului</t>
  </si>
  <si>
    <t>M10: Sistem tarifar bazat pe timp pentru
 transportul public</t>
  </si>
  <si>
    <t xml:space="preserve">RATT
 </t>
  </si>
  <si>
    <t>Modificarea actualului sistem tarifar (bazat pe număr de mijloace de transport în comun utilizate în cadrul unei călătorii) pe unul bazat pe timp. 
• Implementarea titlurilor de călătorie bazate pe timp, valabile 40 și 60 de minute. 
• Promovarea noului sistem de taxare în stații/vehicule.</t>
  </si>
  <si>
    <t>M12a Modernizarea depoului de tramvaie
 Dambovita</t>
  </si>
  <si>
    <t>• Modernizarea construcțiilor și echipamentelor din depoul de tramvaie și troleibuze. 
• Modernizarea sau înlocuirea echipamentelor de mentenanță, vopsire și reparații. 
• Dotarea spațiului cu un sistem de video-supraveghere.</t>
  </si>
  <si>
    <t>M12b Spălătorie ecologică pentru mijloacele de transport public
în depoul Dâmboviţa</t>
  </si>
  <si>
    <t>• Amenajarea unei spălătorii ecologice pentru tramvaie, troleibuze și autobuze în terminalul Dâmbovița</t>
  </si>
  <si>
    <t>M12c Stație  de alimentare cu carburanți, accese Str. Banatul și Str. Ardealul și platformă garare pentru mijloacele de transport public, 
depoul Dâmboviţa</t>
  </si>
  <si>
    <t>• Construirea unei stații de alimentare în vecinătatea spălătoriei sugerate în Dâmbovița. 
• Alimentarea întregii flote centralizat și achiziționarea combustibilului la un preț avantajos. 
• Digitalizarea evidenței consumurilor și a datelor de alimentare. 
• Construirea accesului și a unei platforme de garare pentru mijloacele de transport public.</t>
  </si>
  <si>
    <t>M 12e Platformă de parcare pentru 
transportul public, Bd. Take Ionescu nr. 56 și nr. 83</t>
  </si>
  <si>
    <t>• Proiect esențial pentru eficiența operațională în zona de nord și de est a rețelelor electrice, permițând retrageri temporare între orele de vârf, inclusiv pe perioada nopții.
• Rutelor cărora le-ar fi facilitat accesul (în actuala construcție a rețelei) ar fi tramvaiele 1, 2, 5, 6 și troleibuzele 11, 17 precum și viitoarea rută spre Ghiroda. 
• Amenajare infrastructură linii de garare atât pentru tramvaie cât și pentru troleibuze, lângă muzeul RATT în curs de amenajare. 
• Presupune spațiu de garare pentru 9 tramvaie și 6 troleibuze.</t>
  </si>
  <si>
    <t>M17 Amenajarea de locuri de încărcare/ descărcare de marfă în zona centrală</t>
  </si>
  <si>
    <t>• Instalarea de semnalizare orizontală 
și verticală pentru locuri special amenajate pentru încărcare/descărcare marfă în apropierea principalelor clădiri comerciale din centrul orașului.</t>
  </si>
  <si>
    <t>S1 Construcţia de structuri de parcare în zona centrală</t>
  </si>
  <si>
    <t>• Construcția a 3 noi parcări în zona centrală, din care două supraterane și una subterană, în locațiile: Str. Oituz (supraterană, 700 de locuri, 17,5 MEUR), Spitalul de Urgență (supraterană, 400 de locuri, 10 MEUR), Punctele Cardinale (subterană, 300 de locuri, 15 MEUR).
• Ce-a de-a treia parcare va fi realizată doar ulterior construcției primelor două, și doar dacă rezultă ca fiind necesară.
• Ca alternativă la utilizarea fondurilor publice, pentru a nu greva anvelopa bugetară, aceste proiecte ar putea fi implementate prin parteneriat public-privat.</t>
  </si>
  <si>
    <t>S19 Construcţia unei 
parcări pe Inelul I - Str. Paris</t>
  </si>
  <si>
    <t>Municipiul Timisoara
sau CJT</t>
  </si>
  <si>
    <t>• Construcția unei parcări în zona centrală, parțial subterană, parțial supraterană în apropiere de str. Paris, cu 300 de locuri (câștig net de 225 de locuri).</t>
  </si>
  <si>
    <t>S2 Creşterea numărului de locuri de parcare în zonele rezidenţiale</t>
  </si>
  <si>
    <t>• Creșterea numărului de locuri de parcare (estimat 250) în zonele rezidențiale cu locuințe colective, în special prin utilizarea mai judicioasă a spațiului urban (spre exemplu prin înlocuirea garajelor semipermanente).
• Construcția de parcaje doar în cazul în care măsura de mai sus nu reușește să echilibreze cererea cu oferta, în zone rezidențiale cu densitate ridicată (precum Dacia sau Calea Șagului), în care se va fi implementat controlul parcării (măsura M1b).
• Costul estimat acoperă doar prima parte a măsurii (creșterea numărului de locuri de parcare).</t>
  </si>
  <si>
    <t>M9a Modernizarea staţiilor de transport
 public din zona urbană</t>
  </si>
  <si>
    <t xml:space="preserve">• Echiparea celor mai aglomerate 
200 stații de TP din zona extraurbană cu adăposturi (iluminate unde este cazul), alte facilități (ex. coșuri de gunoi) inclusiv afișaj electronic acolo unde nu există, și îmbunătățirea siguranței accesului pietonal la acestea. </t>
  </si>
  <si>
    <t>M9b Modernizarea staţiilor de transport
 public din zona metropolitană</t>
  </si>
  <si>
    <t xml:space="preserve">• Echiparea a celor mai aglomerate 100 stații de TP din
 zona extraurbană cu adăposturi (iluminate unde este cazul), alte facilități (ex. afișaj al caracteristicilor de călătorie, coșuri de gunoi), precum și îmbunătățirea siguranței accesului pietonal la acestea. </t>
  </si>
  <si>
    <t>Sistem supraveghere video in Comuna Dumbravita</t>
  </si>
  <si>
    <t>Numarul de puncte de interes supravegheate</t>
  </si>
  <si>
    <t>M 1a Reforma politicii de 
parcare - zona centrală</t>
  </si>
  <si>
    <t>• Reforma politicii de parcare în zona centrală a orașului, în principal prin eliminarea abonamentelor în zona centrală (cu excepția rezidenților din zona respectivă), eventual prin taxare orară incrementală.
• Introducerea plății prin aplicație online (pentru vizitatori străini).
• Monitorizarea cererii și ofertei, și ajustarea capacităților și tarifelor.
• Asigurarea transparenței financiare.
• Proiectul este generator de venit (datorită înlocuirii semnificative a parcării cu abonamente cu parcarea pe termen scurt) - estimat în baza tarifelor actuale la 3 MEUR/an (după ce se scad costurile aferente proiectului M1c); acest venit va fi utilizat pentru construcția de noi structuri de parcare, inclusiv Park&amp;Ride.</t>
  </si>
  <si>
    <t>M 1b Reforma politicii de 
parcare - zona rezidenţială</t>
  </si>
  <si>
    <t>• Reforma politicii de parcare în zonele rezidențiale ale orașului: sistem de abonamente pentru rezidenți (exclusiv din zona respectivă), sistem de abonamente pe perioada zilei pentru utilizatori în timpul zilei, plată prin SMS/aplicație online pentru vizitatori.
• Proiectul va fi implementat gradat, începând cu cartierele cu cele mai mari probleme.
• Proiectul este generator de venit (datorită înlocuirii parcării gratuite cu parcare plătită); acest venit va fi utilizat pentru construcția de noi structuri de parcare, inclusiv Park&amp;Ride.</t>
  </si>
  <si>
    <t>M1c Reforma controlului parcarii</t>
  </si>
  <si>
    <t>• Înființarea unui departament în cadrul Poliției Locale destinat exclusiv controlului parcării, care s-ar afla de asemenea sub coordonarea Serviciului Parcări din Primărie.
• Necesarul de personal ar fi de 32 persoane doar pentru zona centrală; pentru zonele rezidențiale ar fi adăugat personal în funcție de progresul implementării proiectului M1b; finanțarea ar fi asigurată din veniturile generate prin implementarea măsurii M1a și M1b.</t>
  </si>
  <si>
    <t>M4 Institut de cercetări în sisteme 
inteligente de transport  (IC-ITS)</t>
  </si>
  <si>
    <t xml:space="preserve">Municipiul Timisoara
ratt, politia locala, UPT
 </t>
  </si>
  <si>
    <t>• Integrarea atât tehnică cât și instituțională a sistemelor actuale și în curs de realizare (sistemul de management al traficului, sistemele ale RATT, sistemul de supraveghere video etc.). 
• Permite îmbunătățirea semnificativă a acțiunilor de răspuns și ajustare (dimensiunea reactivă) cât și de planificare strategică (dimensiunea proactivă) privind mobilitatea. 
• Optimizarea utilizării sistemului informatic integrat pentru situațiile de urgență.
• Analiza oportunității creării Centrului integrat ITS în cadrul primăriei Timișoara sau în cadrul Institutului de Cercetare în domeniul Transporturilor Inteligente.</t>
  </si>
  <si>
    <t>M 5aOptimizarea intersecţiilor 
pe principalele artere radiale</t>
  </si>
  <si>
    <t xml:space="preserve">• Îmbunătățirea geometriei, amenajării 
și ciclurilor de semaforizare pe principalele radiale ale orașului. Acest proiect va avea la bază un studiu detaliat al intersecțiilor (ex. Calea Aradului, Calea Lugojului și Calea Șagului). </t>
  </si>
  <si>
    <t>M5b Trafic management 
şi supraveghere video - Etapa a II-a</t>
  </si>
  <si>
    <t>• Extinderea și optimizarea sistemului de management de trafic implementat prin POR 2007 - 2013, precum și reconfigurarea unor intersecții, în principal pentru creșterea priorității transportului public și transportului nemotorizat. 
• Îmbunătățirea siguranței rutiere a utilizatorilor vulnerabili (reconfigurare treceri de pietoni, facilități pentru cicliști) pe artere și drumuri colectoare. 
• Acest proiect ar fi implementat după finalizarea tronsonului de centură DN 6 est - DN 59.</t>
  </si>
  <si>
    <t>S10 Parcări Park &amp; Ride - Etapa I</t>
  </si>
  <si>
    <t xml:space="preserve">• Funcționalizarea a trei zone de oprire ca parcări P&amp;R - pe DN 69 (Auchan - Hornbach - Selgros), DN 59 (Praktiker), DN 6 (Str. Ștrandului/zonă întoarcere troleibuz 11) - prin acțiuni de marketing, repoziționarea stațiilor de TP în zonă și ajustarea corespunzătoare a operării liniilor de TP. </t>
  </si>
  <si>
    <t>S11 Parcari P&amp;R-Etapa II</t>
  </si>
  <si>
    <t>• Construcția a trei parcări de tip Park &amp; Ride, de câte minim 300 de locuri fiecare în zonele UMT (capătul urban al radialei de est), Solventul (capătul urban al radialei de vest), intersecția centura de est/Calea Buziașului. 
• Dacă se dovedește necesar, se va adăuga capacitate suplimentară la locațiile de pe DN 69 și DN 59 din proiectul S10); se recomandă blocarea dezvoltărilor imobiliare pe terenurile care ar fi necesare extinderilor.</t>
  </si>
  <si>
    <t>S17 Parcare de lunga durata aeroport</t>
  </si>
  <si>
    <t>CJ TIMIS</t>
  </si>
  <si>
    <t>• Construcția unei parcări de cca. 1000 de
 locuri destinată parcării de lungă durată, la sud de actuala parcare.</t>
  </si>
  <si>
    <t>Masura 2.2.1. Organizarea unor conexiuni intermodale coerente și funcționale între sistemele de transport din municipiul Timișoara și din aria Polului de creștere</t>
  </si>
  <si>
    <t>’’Cargo Tim- Terminal Intermodal de Marfa – Aeroport Timisoara”</t>
  </si>
  <si>
    <t xml:space="preserve"> Proprietar:AEROPORTUL INTERNATIONAL TIMISOARA TRAIAN VUIA/SN CFR Marfa, CNADR, Consiliul Judetean Timis
Parteneri proiect:SN CFR Marfa, Consiliul Judetean Timis</t>
  </si>
  <si>
    <t xml:space="preserve">
Obiectivul de faţă aparţine celor din categoria „pe termen lung” şi încearcă să ia în considerare previziunile economice, premizele de dezvoltare zonală şi a ţării, indicii factorilor de transport din analiza de trafic din ţară, dimensiunile dezvoltării generale a oraşului Timişoara şi nu în ultimul rând potenţialul de dezvoltare a Aeroportului Internaţional Timişoara – Traian Vuia.
Anvergura si complexitatea obiectivului îi conferă statut de sistem de transport, cu oferte şi servicii diversificate ce vor constitui o oferta completa ca raspuns la solicitarile si necesitatile de transport ale marfurilor in plan local si regional.</t>
  </si>
  <si>
    <t xml:space="preserve">Obiectivul este cuprins in Masterplanul General de Transport al Romaniei, iar administratia aeroportului a depus la Comisia Europeana o cerere de finantare pentru realizarea documentatiilor necesare construirii obiectivului, Aceasta cerere ce a fost aprobata de catre CE insa datorita lipsei cofinantarii, proiectul a fost amanat.  </t>
  </si>
  <si>
    <t>Terminal Intermodal de pasageri
Aeroport Timisoara
SN CFR Marfa, CNADR, Consiliul Judetean Timis</t>
  </si>
  <si>
    <t xml:space="preserve"> Proprietar:AEROPORTUL INTERNATIONAL TIMISOARA TRAIAN VUIA
Parteneri proiect:SNCFR Marfa, CNADR, Consiliul Judetean Timis </t>
  </si>
  <si>
    <t>Prin realizarea obiectivului, se urmareste identificarea tuturor aspectelor in vederea implementarii intermodalitatii in regiune, urmarindu-se reducerea timpilor de calatorie pentru persoane.</t>
  </si>
  <si>
    <t>Obiectivul este cuprins in Masterplanul General de Transport al Romaniei</t>
  </si>
  <si>
    <t>Cale  majoră  rutieră în perspectiva descarcarii  circulatiei  de pe autostrada din nodul rutier km 40-41 spre municipiul Timisoara prin DN69</t>
  </si>
  <si>
    <t xml:space="preserve">CJTimis CNADR </t>
  </si>
  <si>
    <t xml:space="preserve"> Scopul investitiei  este asigurarea unei legaturi rutiere  directe din/în autostradă, pentru zona  in regim  de drum expres.Usurarea  accesului  la pietele de desfacere  a agenţilor  economici, cresterea  atractivitatii pentru noi investitori in zona nord-vest a judeţului.</t>
  </si>
  <si>
    <t xml:space="preserve">SPF elaborat  in 2008.In curs de elaborare SF  de catre DRPD Timisoara </t>
  </si>
  <si>
    <t>Segment  N-V-S Inel centura de ocolire a Municipiului Timisoara-interconectare  DN69-DN6-DN59 A-DJ591</t>
  </si>
  <si>
    <t xml:space="preserve">CNADR/CJ TIMIS,CL MT si dupa caz  comunele periurbane </t>
  </si>
  <si>
    <t xml:space="preserve">Proiectul este corelat  cu Obiectivul General nr.1 din SDTR 2014-2020 si anume - Asigurarea   unei integrari functionale a teritoriului national  in spatiul european  prin sprijinirea interconectarii eficiente  a retelelor energetice, de transporturi  si broadband </t>
  </si>
  <si>
    <t>37.000.000 EURO confr. DEVIZ GENERAL SF elaborat  in 2003</t>
  </si>
  <si>
    <t xml:space="preserve">Autostrada la Recas, Bethausen si Sanovita </t>
  </si>
  <si>
    <t>Noduri descarcare  circulatie A1-Autostrada la Recas, Bethausen si Sanovita  pentru interconectare  cu DJ 609,DJ 609B, DJ609C,DJ681C si DJ609 A</t>
  </si>
  <si>
    <t>CJTIMIS</t>
  </si>
  <si>
    <t xml:space="preserve">Pe traseul  variantei  se vor executa 3 poduri, 9 pasaje, 1 intersectie la nivel  si 2 perechi  de spatii de parcare. Acest tronson  va realiza legatura  pe directiile  Resita-Voiteg-Timisoara, Serbia -Moravita -Deta-Timisoara si mai departe spre Arad  respectiv Lugoj, asigurand continuitatea  drumului european E 70, respectiv intre DN59 si DN69, imbunatatind capacitatea  de circulatie, fluidizarea traficului  pe aceste directii precum  si gradul de poluare din municipiu </t>
  </si>
  <si>
    <t xml:space="preserve">Cale  majoră  rutieră în perspectiva descarcarii  circulatiei  de pe autostrada  A1 spre muncipiul Timisoara din nod rutier Remetea Mare </t>
  </si>
  <si>
    <t>Consolidarea relatiilor  functionale  in teritoriul  polului de crestere  si asigurarea conectivitatii eficiente la teritoriul  national si la spatiul european.
Scurtarea  distantelor de deplasare, evitarea formarii  de blocaje si cresterea sigurantei  circulatiei  si in consecinta  sporirea  atractivitatii zonei pentru investitiori</t>
  </si>
  <si>
    <t>Ghiroda</t>
  </si>
  <si>
    <t>Realizare conexiune intermodala intre municipiul Timisoara si aeroportul Traian Vuia Timisoara prin realizarea inelului de cale ferata</t>
  </si>
  <si>
    <t xml:space="preserve">Aplicant CFR
CJT </t>
  </si>
  <si>
    <t>Realizarea unui tronson de aproximativ 1,5 km cale ferata</t>
  </si>
  <si>
    <t>C30Radiala noua de vest(centura-Solventul)</t>
  </si>
  <si>
    <t>• Prelungirea (cu 2,72 km) străzii Gării de la intersecția sa cu viitorul tronson vestic al ICU IV până în centura de vest, cu două benzi pe sens. 
• Proiectul implică realizarea unui pasaj (inferior/superior) cu o bandă pe sens pe direcția radială.</t>
  </si>
  <si>
    <t>Timisoara -Remetea Mare/Semenic</t>
  </si>
  <si>
    <t xml:space="preserve">TIMIS/ Caras- Severin  </t>
  </si>
  <si>
    <t>Centru Intermodal Regional  de Transport  marfuri Timisoara la Remetea Mare- Etapa I (sau dupa caz pe locatia Semenic)</t>
  </si>
  <si>
    <t xml:space="preserve">CNCFR-SA in parteneriat cu CJT 
Parteneri: CLMT, CL Remetea Mare </t>
  </si>
  <si>
    <t xml:space="preserve"> Obiectivul proiectului:dezvoltarea  infrastructurii  si a serviciilor specializate  de transport multimodal marfuri in Vestul Romaniei  ca raspuns la nevoile  de sustinere  a competitivitatii economice a judetului Timis  si  a Regiunii Vest.Operationalizarea  sistemului de transport  intermodal  si integrarea acestuia  in reteaua nationala si internationala  a centrelor intermodale  de transport</t>
  </si>
  <si>
    <t>SF SI  AVIZ CTE CNCFR/2014</t>
  </si>
  <si>
    <t>POIM</t>
  </si>
  <si>
    <t xml:space="preserve">Masura 2.2.2.  Cresterea accesibilitatii  si conectivitatii sistemelor locale  de transport rutier, feroviar, fluvial  si aerian la nivel  national si european </t>
  </si>
  <si>
    <t xml:space="preserve">Reabilitarea si dezvoltarea infrastructurii de navigatie  si portuare  a Canalului Bega  pe traseul Timisoara- granita cu Republica Serbia  pentru valorificarea  si dezvoltarea potentialului turistic </t>
  </si>
  <si>
    <t xml:space="preserve">Asociere  CJ Timis, Apele Romane Banat </t>
  </si>
  <si>
    <t xml:space="preserve">Obiectivul  proiectului: reabilitarea, modernizarea si dezvoltarea  infrastructurii maritime/portuare  pentru refacerea  navigabilitatii  Canalului Bega pentru functiuni de agrement, sport, transport public si turism in stransa legatura  cu analizele   si solutiile identificate  de dezvoltare  a ofertei turistice  de-a  lungul canalului Bega </t>
  </si>
  <si>
    <t xml:space="preserve">Studiu tehnico economic faza SF </t>
  </si>
  <si>
    <t xml:space="preserve">IPA  RO-SE 2014-2020 </t>
  </si>
  <si>
    <t>Modernizarea  si extinderea  infrastructurii si a serviciilor  Aeroportului International "Traian Vuia"Timisoara.</t>
  </si>
  <si>
    <t xml:space="preserve">SN Aeroport Traian Vuia SA CJTimis </t>
  </si>
  <si>
    <t xml:space="preserve"> Obiectivul proiectului:terminal  aeroportuar  cu capacitate anuala de cca.2 mil.pasageri.Poduri de imbarcare  cu posibilitate de extindere.Terminal CF care asigura legatura cu sistemul feroviar nastional.</t>
  </si>
  <si>
    <t>Realizarea  transportului public intermodal  prin integrarea  infrastructurii feroviare  regionale din judetul Timis  si a celorlalte  sisteme de transport
(integreaza dupa caz si proiectul Centura Feroviara )</t>
  </si>
  <si>
    <t>CJT,CLMT</t>
  </si>
  <si>
    <t xml:space="preserve">Imbunatatirea   infrastructurii actuale  de transport public urban al Timisoarei,cu extinderea si introducerea  unor noi  sisteme de transport  public, avand o flexibilitate  capabila sa raspunda  noilor  cerinte ale protectiei mediului  si ale dezvoltarii economico-sociale ale zonei Timisoara </t>
  </si>
  <si>
    <t xml:space="preserve">Realizarea Master Planului de Dezvoltare  Urbanistica a zonei Metropolitane Timisoara </t>
  </si>
  <si>
    <t xml:space="preserve">Realizarea unei piste  de canotaj pe Raul Bega  si echipari  infrastructurale  si functionale  pentru organizare competitii  sportive internationale </t>
  </si>
  <si>
    <t xml:space="preserve">CJTimis </t>
  </si>
  <si>
    <t>TRAM TRAIN (TRAMVAIUL TREN TIMISOARA ARAD)</t>
  </si>
  <si>
    <t xml:space="preserve">  
LIONS CLUB DIAMOND</t>
  </si>
  <si>
    <t>Realizarea unei legaturi intre Aeroport si centrul Timisoarei, Realizarea unei legaturi rapide intre Timisoara, Arad si zonele periurbane(metropolitane)</t>
  </si>
  <si>
    <t>C9a inelul IV Vest Pasaj Inferior Solventul</t>
  </si>
  <si>
    <t>• Construcția unui pasaj inferior pe sub 
pachetul de căi ferate între Calea Bogdăneștilor și str. Gării cu 2 benzi pe sens și linie de tramvai în zona median.</t>
  </si>
  <si>
    <t>exista SF demarare PT</t>
  </si>
  <si>
    <t>S12 Largire Splaiul Nistrului</t>
  </si>
  <si>
    <t xml:space="preserve">• Lărgire la patru benzi Splaiul Nistrului între Str. Academician Corneliu Micloși și Str. J. H. Pestalozzi (0,54 km). </t>
  </si>
  <si>
    <t>C35Centura de vest</t>
  </si>
  <si>
    <t>CNADNR/ MUNICIPIUL TIMISOARA</t>
  </si>
  <si>
    <t>• Construcția centurii de vest între DN 59 și DN 69, cu două benzi pe sens. 
• Lungimea proiectului este de 16,6 km în scenariul adoptării variantei de traseu optimizate. 
• În cazul neasigurării finanțării naționale, beneficiarul va fi CL Timișoara, proiectul urmând a fi finanțat de la bugetul local.</t>
  </si>
  <si>
    <t>C31Radiala noua de est(UMT-A1)</t>
  </si>
  <si>
    <t>CNADNR</t>
  </si>
  <si>
    <t>• Prelungirea (cu 11,7 km, două benzi pe sens) Străzii Aristide Demetriade, pe la est de DN 6 spre Lugoj, traversând DN CT/Strada Aeroport pe deasupra sensului giratoriu între aceste două artere, până în A1, la cca. 1,35 km vest de actualul nod (și punct terminus al autostrăzii) cu DN 6 între Remetea Mare și Izvin.</t>
  </si>
  <si>
    <t>C33b Centura suburbana de sud</t>
  </si>
  <si>
    <t xml:space="preserve">• Amenajarea unei căi rutiere cu două benzi pe sens, pornind de la nodul rutier Str. Polonă/Str. W. Tell, pe Str. Ovidiu Cotruș până la DN 59, apoi pe aliniamentul DJ 595 până la vest de CF Timișoara - Belgrad, de unde este propus un aliniament nou, de-a lungul și la sud de CF 918 Timișoara - Buziaș, pe la nord de Chișoda și Giroc, până în centura de est (N2). </t>
  </si>
  <si>
    <t>S(N)2Reconfigurare traseu cale ferată pe
 teritoriul municipiului Timişoara prin introducerea liniilor CF în subteran</t>
  </si>
  <si>
    <t>Municipiul Timisoara
CNCFR CFR
Infrastructura SA</t>
  </si>
  <si>
    <t>• Relocarea liniei de cale ferată pe tronsonul Solventul - 
Gara de Nord - Gara de Est - Pădurea Verde (aliniamentul prevăzut în PUG) în subteran și reamenajarea spațiului de la suprafață.</t>
  </si>
  <si>
    <t>Exista SPF</t>
  </si>
  <si>
    <t xml:space="preserve"> Masura 2.3.1 Îmbunătățirea accesului la rețelele de canalizare și alimentare cu apă</t>
  </si>
  <si>
    <t>Proiect Regional de dezvoltare a infrastructurii de apa si apa uzata din judetul Timiș, în perioada 2014-2020</t>
  </si>
  <si>
    <t>AQUATIM S.A. Timişoara
ADI APA CANAL Timis</t>
  </si>
  <si>
    <t xml:space="preserve"> Obiectului proiectului:construirea/reabilitarea şi extinderea reţelelor de canalizare şi a staţiilor de epurare a apelor uzate  în aglomerări cuprinse între  2.000 l.e. şi  10.000 l.e.;                               
 Reabilitarea şi construcţia de staţii de tratare a apei potabile;   Construirea/reabilitarea şi extinderea sistemelor  de  distribuţie a apei potabile;                                                     
Proiectul vizează 45 de unităţi administrativ-teritoriale din judeţul Timiş  
Proiectul vizează 45 de unităţi administrativ-teritoriale din judeţul Timiş  - pe Polul de crestere se suprapun 9 localitati : Timişoara, Moşniţa Nouă, Remetea Mare, Săcălaz, Ghiroda (investitii doar in Giarmata Vii), Sânmihaiu Roman (investitii doar in Sânmihaiu German), Giarmata (plus Cerneteaz), Şag, Bucovăţ (plus Bazoşu Nou)</t>
  </si>
  <si>
    <t>Aplicaţia de finanţare, inclusiv Studiul de fezabilitate,  în elaborare</t>
  </si>
  <si>
    <t>675.000.000</t>
  </si>
  <si>
    <t>150.000.000
 din care 49.945.432 Euro pentru 9 localitati (total proiect 45 localitati)</t>
  </si>
  <si>
    <t>COMUNA GIROC</t>
  </si>
  <si>
    <t>Alimentare cu apă cartierul Florilor, comuna Giroc</t>
  </si>
  <si>
    <t>extindere reţea de alimentare cu apă pentru cartierul Florilor</t>
  </si>
  <si>
    <t>SF/ DALI si PT si DE</t>
  </si>
  <si>
    <t>Reţele de  apă potabilă în comuna Giroc, zona Planişte</t>
  </si>
  <si>
    <t>extinderea reţea de apă potabilă  în  cartierul Planişte</t>
  </si>
  <si>
    <t>Achiziţie 2 autobuze urbane pentru transportul public de persoane</t>
  </si>
  <si>
    <t>transport persoane în condiţii de siguranţă, reducerea consumului de  carburant</t>
  </si>
  <si>
    <t>COMUNA SINMIHAIU ROMAN</t>
  </si>
  <si>
    <t>Extindere sistem de alimentare cu apa si canalizare in comuna Sinmihaiu Roman, satele Utvin si Sinmihaiu roman</t>
  </si>
  <si>
    <t>Imbunatatirea conditiilor de trai pentru populatia din mediul rural</t>
  </si>
  <si>
    <t>Infiintare sistem de alimentare cu apa si canalizare in comuna Sinmihaiu Roman, satul Sinmihaiu German</t>
  </si>
  <si>
    <t>Construire retea publica de apa-apa uzata in localitatea Giarmata</t>
  </si>
  <si>
    <t xml:space="preserve">Construire retea publica de apa-apa uzata in Cartierul Primaverii, localitatea Giarmata </t>
  </si>
  <si>
    <t>SF si PT</t>
  </si>
  <si>
    <t xml:space="preserve">Extindere sistem de alimentare cu apa si sistem de canalizare menajera in zonele rezidentiale Alexia I si Solaris IV </t>
  </si>
  <si>
    <t>Statie de epurare a apei</t>
  </si>
  <si>
    <t>Cantitate de apa epurata</t>
  </si>
  <si>
    <t>Statie de tratare a apei</t>
  </si>
  <si>
    <t>Imbunatatirea apei potabile</t>
  </si>
  <si>
    <t>Extindere retea de apa potabila catre localitatea Giarmata Vii, com Ghiroda, Aeroportul Traian Vuia Timisoara si localitatea Dumbravita</t>
  </si>
  <si>
    <t>Parteneriat – comuna Ghiroda – comuna Dumbravita</t>
  </si>
  <si>
    <t>Realizare unui retele de apa potabila de aproximativ 10 km</t>
  </si>
  <si>
    <t xml:space="preserve"> Modernizare  centrală  termică – str. A. Imbroane  nr.70A</t>
  </si>
  <si>
    <t xml:space="preserve">Modernizare  centrala termica </t>
  </si>
  <si>
    <t>BL/PNDR</t>
  </si>
  <si>
    <t>Smart metering și smart invoicing</t>
  </si>
  <si>
    <t xml:space="preserve">Municipiul Timisoara
Compania Locală de Termoficare COLTERM S.A.      </t>
  </si>
  <si>
    <t>Reducerea pierderilor, citirea echipamentelor de măsură la distanță și centralizarea automată a datelor; conformarea cu reglementările legale referitoare la informarea clienților privind consumul din perioada similară a anului precedent</t>
  </si>
  <si>
    <t xml:space="preserve">POIM </t>
  </si>
  <si>
    <t>Reabilitarea reţelelor primare şi secundare de termoficare si a recirculării ACM din Municipiul Timişoara</t>
  </si>
  <si>
    <t>Reducerea pierderilor
 de energie în rețeaua de termoficare primara si secundara</t>
  </si>
  <si>
    <t xml:space="preserve"> Studiu de fezabilitate</t>
  </si>
  <si>
    <t xml:space="preserve">Retehnologizare  CAF nr.1 CET Sud </t>
  </si>
  <si>
    <t>Reducerea pierderilor 
conformarea cu normele de mediu, creșterea randamentului, creșterea aportului caloric al combustibilului solid</t>
  </si>
  <si>
    <t>Termoficare  2016-2020</t>
  </si>
  <si>
    <t>Eficientizarea punctelor termice  si a centralelor termice  de  cartier</t>
  </si>
  <si>
    <t>Reducerea pierderilor 
Transformarea PT cu  pierderi mari in statii de repompare a agentului primar si montarea de module termice la consumatori concomitent cu aport de energie solara in CT-uri si PT-uri</t>
  </si>
  <si>
    <t>SF in derulare pentru o Centrala pilot</t>
  </si>
  <si>
    <t xml:space="preserve">Reabilitare  retea de transport </t>
  </si>
  <si>
    <t xml:space="preserve">Reducerea pierderilor 
 de energie în rețeaua de termoficare primara </t>
  </si>
  <si>
    <t xml:space="preserve">Reabilitare  retea de distributie </t>
  </si>
  <si>
    <t>Reducerea 
 pierderilor de energie în rețeaua de termoficare  secundara</t>
  </si>
  <si>
    <t xml:space="preserve">Maximizarea puterii livrate din CET Sud </t>
  </si>
  <si>
    <t>Reducerea pierderilor 
creșterea cantității de energie livrată din CET SUD în vederea utilizării în procent mai mare a combustibilului mai ieftin (combustibilul solid)</t>
  </si>
  <si>
    <t xml:space="preserve">studiu de fezabilitate </t>
  </si>
  <si>
    <t>  Utilizarea a 10% combustibil din biomasă lemnoasă la cazanele de abur de la CET SUD</t>
  </si>
  <si>
    <t>Cresterea eficientei energetice 
 creșterea cotei de energie produsă din surse regenerabile, reducerea costurilor cu combustibilul și emisiilor de gaze cu efect de seră</t>
  </si>
  <si>
    <t>Buget Local</t>
  </si>
  <si>
    <t>Extinderea retelei termice primare si secundare in vederea alimentarii cu energie termica a cladirilor existente ale institutiilor publice</t>
  </si>
  <si>
    <t>Obiectivul proiectului: constructiile noi finantate de la bugetul local precum si cladirile existente ale institutiilor publice care vor fi modernizate,reabilitate cu fonduri de la bugetul local vor fi bransate la sistemul centralizat de alimentare cu energie termica din Municipiul Timisoara ( punerea in aplicare a HCL nr.497/2014)</t>
  </si>
  <si>
    <t>Judetul Timis</t>
  </si>
  <si>
    <t>Sinmihaiu Roman</t>
  </si>
  <si>
    <t>Extindere retea energie electrica in comuna Sinmihaiu Roman</t>
  </si>
  <si>
    <t>Giarmata</t>
  </si>
  <si>
    <t>Introducere retea energie electrica in Cartierul Primaverii, comuna Giarmata, judetul Timis</t>
  </si>
  <si>
    <t xml:space="preserve">Introducere retea energie electrica </t>
  </si>
  <si>
    <t>Dudestii Noi</t>
  </si>
  <si>
    <t>Modernizarea si extinderea sistemului de iluminat public al comunei Dudestii Noi</t>
  </si>
  <si>
    <t xml:space="preserve"> Obiectivul proiectului :înlocuirea sistemelor de iluminatul public cu incandescență cu iluminat prin utilizarea  unor lămpi cu eficiență energetică ridicată, durată mare de viață și asigurarea confortului corespunzător, inclusiv prin reabilitarea instalațiilor electrice, stâlpi,  rețele, etc.;achiziționarea/instalarea de sisteme de telegestiune a iluminatului public; extinderea/reîntregirea sistemului de iluminat public</t>
  </si>
  <si>
    <t>Propunere proiect</t>
  </si>
  <si>
    <t>Introducere retea energie electrica in cartierele din puzurile noi ale Comunei Pischia, judetul Timis</t>
  </si>
  <si>
    <t xml:space="preserve"> Obiectivul proiectului il constituie introducere rețea energie electrica pentru iluminarea străzilor</t>
  </si>
  <si>
    <t xml:space="preserve">Implementarea soluțiilor integrate de  telegestiune/telemanagement a sistemului de iluminat public în Municipiul Timișoara
</t>
  </si>
  <si>
    <t xml:space="preserve">Municipiul Timişoara 
</t>
  </si>
  <si>
    <t xml:space="preserve">Masura 2.3.3  Creșterea eficienței energetice a infrastructurilor tehnice și de transport   </t>
  </si>
  <si>
    <t xml:space="preserve">Timişoara </t>
  </si>
  <si>
    <t xml:space="preserve">Timisoara-Oras Verde
</t>
  </si>
  <si>
    <t xml:space="preserve">CL Timisoara
</t>
  </si>
  <si>
    <t xml:space="preserve">Obiectivele proiectului :
• Echiparea cu lampi solare a tuturor statiilor de mijloace de tranport in comun (tramvai, trolebuz, autobuz)
• Iluminatul cu lampi solare al tuturor parcurilor din oras si al promenadei de pe malul canalului Bega 
• Iluminatul cu lampi solare al tuturor pistelor de bicilete
</t>
  </si>
  <si>
    <t>„Retehnologizarea sistemului centralizat de termoficare din Municipiul Timişoara în vederea conformării la normele de protecţia mediului privind emisiile poluante în aer şi pentru creşterea eficienţei în alimentarea cu căldură urbană – Etapa a II-a”</t>
  </si>
  <si>
    <t xml:space="preserve">Municipiul Timişoara şi S.C. Compania Locală de Termoficare COLTERM S.A.       </t>
  </si>
  <si>
    <t>Obiectivele proiectului:
• Reabilitarea unor tronsoane din reţele termice primare şi secundare, aferente sistemului centralizat de alimentare cu căldură:
• Reţele termice de transport – 9.067 m traseu;
• Reţele termice de distribuţie – 20.095 m traseu.</t>
  </si>
  <si>
    <t>„Modernizarea sistemului  de iluminat public în Municipiul Timișoara prin utilizarea tehnologiei LED, instalare de senzori de prezență/mișcare, instalare de sisteme de panouri fotovoltaice în parcuri, scuaruri, faleze, grădini publice”</t>
  </si>
  <si>
    <t xml:space="preserve">Proiectul vizează modernizarea tuturor parcurilor, scuarurilor, falezelor și grădinilor publice din punct de vedere al iluminatului public, etapizat până în anul 2020, prin  utilizarea celor mai noi echipamente existente pe piață/tehnologie LED, senzori de prezență și senzori de mișcare, instalare de panouri fotovoltaice în zonele  cu insolație solară corespunzătoare. 
Proiectul poate extinde buna experianță  a Proiectului pilot „LUMINA”, implementat la nivelul Parcului Copiilor „Ion Creangă”, care  permite controlul de la distanță a fiecărui corp de iluminat în parte, iar în funcție de cerințe, controlul poate fi extins de la nivel individual (stâlpi de iluminat) sau la nivel de grup. O aplicație software (rulând în browser web sau pe smartphone) este folosită pentru a realiza controlul/monitorizarea sistemului. Dimming-ul-ul de 30-35% (care nu este perceput imediat de către subiectul uman) poate aduce o economisire de până la 40% a energiei consumate. În anumite situațiii, pe anumite porțiuni corpurile de iluminat pot fi reduse (dimmed) în perioada orară orele 12 PM și 5 AM.    
Proiectul va contribui la întărirea sentimentului de siguranță a cetățenilor, inclusiv prin montarea unor camere de supraveghere  performante în zonele intens circulate, conectate la un centru de control. Buna iluminare pe timpul nopții și simpla prezență a camerelor de supraveghere este de natură să prevină și să combată faptele antisociale ori de natură infracțională.   
</t>
  </si>
  <si>
    <t xml:space="preserve">Nu poate fi estimată în acest moment. </t>
  </si>
  <si>
    <t>Durata estimată a proiectului propus va rezulta din  documentațiile tehnice care urmează a fi elaborate</t>
  </si>
  <si>
    <t xml:space="preserve">Cogenerare  de inalta eficienta  CT Dragalina </t>
  </si>
  <si>
    <t>Obiectivele proiectului:
- Cresterea eficientei energetice 
- cogenerare energie termică și electrică în cadrul CT Dragalina în vederea creșterii
 - eficienței și asigurării consumului propriu de energie electrică</t>
  </si>
  <si>
    <t>Cogenerare  de inalta eficienta  CT UMT</t>
  </si>
  <si>
    <t xml:space="preserve"> Obiectivul proiectului il constituie: cresterea eficientei energetice 
cogenerare energie termică și electrică în cadrul CT  UMT în vederea creșterii eficienței și asigurării consumului propriu de energie electrică</t>
  </si>
  <si>
    <t>Dumbravita</t>
  </si>
  <si>
    <t>Eficientizare energetica prin  iluminat stradal cu consum redus de energie</t>
  </si>
  <si>
    <t xml:space="preserve"> Obiectiul proiectul:reducerea bugetului aferent iluminatului public</t>
  </si>
  <si>
    <t xml:space="preserve">Buget local </t>
  </si>
  <si>
    <t>Masura 2.3.2. Modernizarea și utilizarea eficientă a rețelelor de comunicaţii şi a reţelelor de  distribuție a energiei electrice, termice și a gazelor</t>
  </si>
  <si>
    <t>Masura  2.1.1 Extinderea și modernizarea infrastructurilor de transport dintre localități și din interiorul acestora, dezvoltarea şi modernizarea parcului de vehicule</t>
  </si>
  <si>
    <t>CF Proiect depusă în luna Martie 2016 la BRCT pe IPA Ro – SE 2014-2020</t>
  </si>
  <si>
    <t>IPA Ro – SE 2014-2020</t>
  </si>
  <si>
    <t>Masura 3.1.1 Stimularea activităților sinergice ale instituțiilor, asociațiilor și fundațiilor pentru a consolida candidatura Timișoarei la titlul de capitală culturală a Europei</t>
  </si>
  <si>
    <t>Timişoara - Capitală Europeană a Culturii 2021</t>
  </si>
  <si>
    <t>Asociaţia Timişoara-Capitală Culturală Europeană</t>
  </si>
  <si>
    <t>urmează să
 fie completat cu fişa de proiect/proiecte de la ACCE</t>
  </si>
  <si>
    <t>Masura 3.1.2. Conservarea, reabilitarea și promovarea patrimoniului arhitectural și cultural valoros, pentru creșterea prestigiului național și a rezonanței internaționale a Timișoarei</t>
  </si>
  <si>
    <t xml:space="preserve">Clădirea Palatului Culturii – modernizare şi refuncţionalizare, prin restaurare şi consolidare, dotări interioare, în scopul dezvoltării activităţii de marketing şi a celor de promovare turistică  </t>
  </si>
  <si>
    <t xml:space="preserve">Municipiul Timişoara 
Teatrul German de Stat şi Teatrul Maghiar  de  Stat "Csiky Gergely" Timişoara </t>
  </si>
  <si>
    <t>• Restaurarea, consolidarea, protecţia şi conservarea monumentului istoric-Clădirea Palatului Culturii; ( corp vechi-A; corp nou –A1, A2, B anexă la corpul vechi, care deserveşte activitatea instituţiilor )
• Dotări interioare (instalaţii, echipamente şi dotări pentru asigurarea condiţiilor de climatizare, siguranţă la foc, antiefracţie; reamenajare interioară-dotări mobilier);
• Dotări pentru expunerea şi protecţia patrimoniului cultural mobil şi imobil;
• Activități de marketing și promovare turistică a obiectivului restaurat, inclusiv digitizarea acestuia, în cadrul proiectului;</t>
  </si>
  <si>
    <t>POR 2014-2020/Buget local/Surse proprii</t>
  </si>
  <si>
    <t>Valoare totală proiect clădirea Palatului Culturii( corp vechi, clădirea monument istoric, de patrimoniu – A; corp nou anexă - A1, A2, B)  este de 22 000 000 euro
din care: 
15  000 000 euro pentru  corp A, care face obiectul POR</t>
  </si>
  <si>
    <t xml:space="preserve">Reabilitarea termică si reamenajare partiala  nivel parter  corpul A1, A2 si B la Palatul Culturii </t>
  </si>
  <si>
    <t xml:space="preserve">Municipiul Timişoara </t>
  </si>
  <si>
    <t xml:space="preserve"> achiziţie PT </t>
  </si>
  <si>
    <t xml:space="preserve">are CU
urmeaza  achiziţie PT </t>
  </si>
  <si>
    <t>Reabilitarea Ansamblului Urban “Corso” Timişoara, Parte a Patrimoniului Cultural Naţional</t>
  </si>
  <si>
    <t>Municipiul Timişoara</t>
  </si>
  <si>
    <t xml:space="preserve"> Obiectivul proiectului:  vizează reabilitarea monumentului istoric Ansamblul urban interbelic Corso (TM-II-aA-06115), reprezentat de spaţiul public Piaţa Victoriei, prin înlocuirea pavimentului, restaurarea Monumentului Lupa Capitolina  (TM-III-m-B-06314), modernizarea infrastructurii tehnico-edilitare, reamenajarea peisagistică a zonei verzi, îmbunătăţirea iluminatului public prin aplicarea unui concept de iluminat public unitar, a bazinului pentru porumbei şi a Fântânii cu peşti, dotarea cu mobilier urban unitar adaptat zonei pe care se întinde monumentul istoric, precum şi cu elemente de informare şi orientare, va contribui în mod direct la creşterea confortului locuitorilor, la dezvoltarea turismului şi a comerţului în zonă, întrucât zona „centru”– inima oraşului - este reprezentativă pentru definirea identitatii Timişoarei</t>
  </si>
  <si>
    <t>Valoarea maximă
eligibilă  5.000.000 euro</t>
  </si>
  <si>
    <t xml:space="preserve">
Parteneriat între Municipiul Timişoara 
 și
Federația Comunităților Evreiești
</t>
  </si>
  <si>
    <t xml:space="preserve">Obiectivul proiectului: restaurare, consolidare, refuncționalizare și promovare Sinagoga din Cetate
</t>
  </si>
  <si>
    <t xml:space="preserve">Fişă/idee de proiect </t>
  </si>
  <si>
    <t>Obiectivul care
face obiectul proiectului este amplasat pe str. Mărăşeşti, nr. 6, Timişoara, monument istoric cu cod distinct în LMI, TM II m A 06150</t>
  </si>
  <si>
    <t xml:space="preserve">Obiectivul proiectului: restaurarea şi consolidarea clădirii
</t>
  </si>
  <si>
    <t>Clădirea care
face obiectul proiectului este amplasată pe str. Gheorghe Bariţiu, nr. 3, Timişoara, monument istoric cu cod distinct în LMI, TM II m A 06122</t>
  </si>
  <si>
    <t xml:space="preserve"> Obiectivul proiectului: restaurare, protecţie, relocare pentru punerea în valoare a statuilor monument istoric
</t>
  </si>
  <si>
    <t>Statuile care
fac obiectul proiectului sunt amplasate în Municipiul Timişoara și au cod distinct în LMI</t>
  </si>
  <si>
    <t xml:space="preserve">Obiectivul proiectului: restaurare, consolidare Pod de Fier
</t>
  </si>
  <si>
    <t>Obiectivul care
face obiectul proiectului este amplasat pe : str. Endre Ady, nr.FN, Timişoara, monument istoric cu cod distinct în LMI, TM-II-m-B-06133.</t>
  </si>
  <si>
    <t xml:space="preserve">Restaurarea  si refunctionalizarea  castelului Huniade al Muzeului Banatului Timişoara </t>
  </si>
  <si>
    <t>CJ Timiş</t>
  </si>
  <si>
    <t xml:space="preserve"> Obiectivul proiectului il constituie 
cresterea  contributiei  turismului  la dezvoltarea  economico- sociala  si culturala a judetului Timiş prin refunctionalizarea  si reabilitarea  Castelului Huniade  al Muzeului Banatului Timişoara,  
cresterea  economico- sociala, turistica si culturala a municipiului Timişoara, a judetului Timiş si a zonei de Vest  a Romaniei, 
punere in valoare a potentialului turistic  si a patrimoniului  cultural istoric a Castelului Huniade  a Muzeului  Banatului Timişoara </t>
  </si>
  <si>
    <t xml:space="preserve">SF+PT-necesita actualizare </t>
  </si>
  <si>
    <t>Comuna Dudeştii Noi</t>
  </si>
  <si>
    <t>Restaurarea  si amenajarea ansamblului arhitectural Biserica Romano-Catolică Sf Vendelin.</t>
  </si>
  <si>
    <t>Refuncţionalizare clădire din funcţiunea de spital de dermatologie în clădire cu funcţiune de spaţiu multicultural Timişoara, str. Mărăşeşti nr.5 - HCL 403/2015</t>
  </si>
  <si>
    <t xml:space="preserve"> Obiectivele proiectului:
-punerea in valoare a imobilului datat din 1754-1757, refacut in secolul XIX si care este inregistrat in categoria clasa A de monumente istorice-cod LMI TM-II-m-A-06149;
-reabilitarea imobilului are ca scop protejarea valorii de patrimoniu;                                                                                              -Introducerea cladirii in circuitul functional public al zonei Cetatea Timişoara;  
  - Cresterea calitatii serviciilor culturale in Cetatea Timişoara;  
 - Modificarea functionalitatii cladirii din spital de dermatologie in cladire organizata pe niveluri in spatiul multicultural: la nivelul demisolului prin proiect se prevede functiunea muzeu Cetatea Timişoara;
- la nivelul parterului, in zona pietonala Marasesti activitatile culturale preconizate sunt identice cu cele desfasurate in prezent;
     </t>
  </si>
  <si>
    <t xml:space="preserve"> DALI </t>
  </si>
  <si>
    <t xml:space="preserve">DALI finalizat,
aprobat prin HCLMT nr.403/ 22.09.2015      </t>
  </si>
  <si>
    <t>Comuna Pişchia</t>
  </si>
  <si>
    <t>Reabilitare Cămine Culturale din comuna Pișchia</t>
  </si>
  <si>
    <t xml:space="preserve"> Obiectivul proiectului: reabilitarea Căminelor Culturale din comuna Pișchia, creșterea siguranței și stabilității clădirilor</t>
  </si>
  <si>
    <t xml:space="preserve">Timiş </t>
  </si>
  <si>
    <t xml:space="preserve">Reabilitarea Catedralei Mitropolitane "Sfinţii Trei Ierarhi" din Timişoara </t>
  </si>
  <si>
    <t xml:space="preserve">Arhiepiscopia Ortodoxă Romănă a Timişoarei </t>
  </si>
  <si>
    <t>Reabilitarea  bisericii momument istoric: reabilitare acoperiş, refuncţionalizare  instalaţii, trepte de acces şi faţade exterioare</t>
  </si>
  <si>
    <t xml:space="preserve">Idee de proiect </t>
  </si>
  <si>
    <t>Arts and HISTORY on the DANUBE - "Artă  şi istorie  pe Dunăre"</t>
  </si>
  <si>
    <t xml:space="preserve">Teatrul Maghiar de Stat Csiky  Gergely Timişoara </t>
  </si>
  <si>
    <t>Proiect aflat in etapa de evaluare "First Call For Propossal"</t>
  </si>
  <si>
    <t>Refunctionalizarea fostelor ateliere scoala ale Colegiului Tehnic I.C.Bratianu (fost MIU), cu spatii de creatie pentru Teatrul German de Stat Timişoara</t>
  </si>
  <si>
    <t xml:space="preserve">Municipiul Timişoara  
</t>
  </si>
  <si>
    <r>
      <t xml:space="preserve">Obiectivul proiectului:Imbunatatirea situatiei existente:-Insuficienţa infrastructurii de spectacole din Municipiul Timişoara;                                                                                                -Infrastructura necorespunzătoare a Teatrului German cu prognoza limitării accesului comunităţii locale la actul de cultură;-Investiţia este necesar a fi realizată pentru creşterea atractivităţii în plan cultural şi dezvoltării în plan general a Municipiului Timişoara;                                                                           
 </t>
    </r>
    <r>
      <rPr>
        <b/>
        <sz val="12"/>
        <rFont val="Calibri"/>
        <family val="2"/>
      </rPr>
      <t xml:space="preserve"> -O</t>
    </r>
    <r>
      <rPr>
        <sz val="12"/>
        <rFont val="Calibri"/>
        <family val="2"/>
      </rPr>
      <t xml:space="preserve">biectivul se află cuprins in Strategia culturală a municipiului Timişoara 2014-2024, aprobată prin HCL nr.535/31.10.2014  în Axa Tematica1. „Timişoara creativă”, Prioritatea 1.1.1. „Creşterea numărului de spaţii dedicate actului cultural contemporan”  cu menţionarea măsurii pe termen mediu .    </t>
    </r>
  </si>
  <si>
    <t>Este depusă la Direcţia
Urbanism documentaţia pentru obţinerea Certificatului de existenţă construcţii, în vederea corecţiei CF cu situaţia existentă, întrucât a fost înregistrată o cerere de revendicare a imobilului</t>
  </si>
  <si>
    <t>Dezvoltarea locală și promovarea colaborării interetnice şi valorificare a diversităţii etnice şi religioase</t>
  </si>
  <si>
    <t>Obiectivul proiectului: Îmbunătăţirea dialogului interetnic prin dezvoltarea de politici locale de promovare a colaborării interetnice şi valorificare a diversităţii etnice şi religioase</t>
  </si>
  <si>
    <t>Buget local/ Alte surse de finanţare</t>
  </si>
  <si>
    <t>Turism Inovativ – Promovare Turistică Inovativă Prin Comunicare Și Branding: EDU, ECO &amp; E-TOUR</t>
  </si>
  <si>
    <t>O.N.G 
UNIUNEA EUROPEANĂ BANAT DIN ROMÂNIA (U.E.B.R.)</t>
  </si>
  <si>
    <t xml:space="preserve">
Obiectivele proiectului:
1.  Crearea și dezvoltarea unui produs inovativ turistic: e-tour, în Banatul românesc și sârbesc. Ca un mijloc de a promova această regiune turistică la nivel internațional. 
2.  Promovarea unei atracții comune majore: Dunărea, prin mijloace sustenabile specifice.
3.  Crearea premiselor unei dezvoltări turistice susnaible prin educarea generațiilor tinere în ceea ce privește resursele culturale, istorice și naturale din zonă, pentru a transmite mai departe informația și pentru a atrage turiști.</t>
  </si>
  <si>
    <t>IPA CBC RO-SRB</t>
  </si>
  <si>
    <t>Festival Medieval-Banat</t>
  </si>
  <si>
    <t>Municipiul Timişoara -Lider  de proiect  împreună cu
ADETIM , 
Primăria  Zrenjanin, Agenţia  pentru Dezvoltare Socio-Economică Banat  şi Asociaţia  pentru Promovarea si Dezvoltarea Turismului în Timiş</t>
  </si>
  <si>
    <t>Obiectivul general al proiectului il constituie:
promovarea turismului banatean, consolidarea structurilor  de cooperare transfrontaliera, actiuni comune, instrumente de comunicare, dezvoltarea unui   puternic  produs inovativ de turism-Festival Medieval Banat  
Festivalul Medieval Banat are drept scop  ilustrarea istoriei regiunii, din perioada austro-ungara</t>
  </si>
  <si>
    <t>s-a depus 1 februarie pe 2016 in cadrul Programului  Interreg IPA de Cooperare  Transfrontaliera  Romania  Serbia 2014-2020</t>
  </si>
  <si>
    <t>INTERACTIVE CROSS-BORDER CULTURE AND TOURISM IN AUGMENTED REALITY
Cultură şi turism transfrontalier interactiv în realitatea augmentată</t>
  </si>
  <si>
    <t xml:space="preserve">Municipiul Timişoara -Lider proiect
împreună cu Universitatea Politehnica Timişoara,
Asociaţia Cetăţenilor „Muzeul Berii Djordje Vajfert” din Pancevo (Serbia)
</t>
  </si>
  <si>
    <t>Obiectivul general al proiectului il constituie: în cadrul proiectului va fi dezvoltată o aplicaţie pentru smartphone şi tablete, de natura realităţii augmentate, în sensul unui muzeu virtual care va ajuta turiştii să descopere informaţii şi imagini greu accesibile referitoare la moştenirea culturală a zonei de referinţă. Proiectul mai presupune organizarea unor diverse seminarii şi schimburi de experienţă referitoare la activităţile inovative dedicate specialiştilor din domeniul turismului cultural.</t>
  </si>
  <si>
    <t>Masura 3.2.1 Reabilitarea, extinderea și înființarea de locuințe sociale și spații destinate asistenței sociale</t>
  </si>
  <si>
    <t xml:space="preserve">
Ansamblu locuinţe sociale – 4 imobile P+3E+M şi amenajare incintă
</t>
  </si>
  <si>
    <t xml:space="preserve"> Obiectivul proiectului:crearea de locuinţe pentru familiile neajutorate</t>
  </si>
  <si>
    <t>SF / DALI si PT si DE</t>
  </si>
  <si>
    <t>PNDR/Buget local/Alte surse de finantare</t>
  </si>
  <si>
    <t>DASC</t>
  </si>
  <si>
    <t>Obiectivul proiectului: îmbunătățirea calității vieții pentru un numar de 30 de persoane vârstnice,crearea de locuri de muncă pentru personalul care va deservi centrul de zi cresterea numărului de persoane varstnice care vor putea beneficia de serviciile Centrului,extinderea serviciilor sociale de tip Centre de zi,înființarea de servicii sociale în zone în care serviciile sociale sunt puțin dezvoltate, în vederea evitării disparității zonale pe raza Municipiului Timișoara</t>
  </si>
  <si>
    <t>Obiectivul proiectului:îmbunătățirea calității vieții  pentru un număr de 20 viitoare mame tinere cu dizabilități și îmbunătățirea calității vieții pentru  un număr de 20   copii născuți cu risc și a  familiilor acestora; crearea de locuri de muncă pentru personalul care va deservi Centrul Comunitar; extinderea numărului de cetățeni care vor putea beneficia de serviciile Centrului,extinderea serviciilor sociale de tip Centre Comunitare pentru viitoarele mame,  a copiilor cu nevoi speciale și a familiilor acestora;înființarea de servicii sociale în zone în care serviciile sociale sunt puțin dezvoltate, în vederea evitării disparității zonale pe raza Municipiului Timișoara.</t>
  </si>
  <si>
    <t>Construire/reabilitare/modernizare//dotare locuinte protejate pentru persoane cu dizabilități</t>
  </si>
  <si>
    <t>Obiectivul proiectului: construirea  unei clădiri și dotarea acesteia cu destinație de  locuinte protejate,  pentru persoane cu dizabilități, care părăsesc centrele rezidențiale și nu au nici un suport familial, dar pot fi reintegrați în societate. Prin activitatea acestor locuințe protejate contribuie la prevenirea marginalizării persoanelor cu dizabilități, asigurând suport pentru a începe o viață nouă independentă. Crearea de locuri de muncă pentru personalul care va deservi activitățile locuintelor protejate.Asistență pentru un număr de 20 de beneficiari, persoane adulte cu dizabilități</t>
  </si>
  <si>
    <t>Reabilitare/ modernizarea/ extinderea/dotarea infrastructurii de servicii sociale
Crearea unui centru de tip RESPIRO</t>
  </si>
  <si>
    <t>Municipiul Timisoara-SERVICIUL PENTRU PROTECŢIA
PERSOANELOR CU HANDICAP TIMIŞOARA</t>
  </si>
  <si>
    <t xml:space="preserve"> Obiectivul proiectului :crearea  unui centru de  tip respiro  cu o  capacitate  de  40 locuri, pentru persoanele cu dizabilitati independent de sex, origine sau convingeri,  dependente de asistenţă şi îngrijire ( din care 20 locuri pentru adulti si 20 locuri pentru minori) prin amenajarea si modernizarea unui spatiu existent;Obţinerea tuturor avizelor necesare pentru funcţionarea centrului în conformitate cu standardele legale în vigoare;Acordarea de asistenţă de specialitate pentru un număr de 40 persoane cu handicap/lună (480 de persoane cu dizabilităţi anual – număr estimat);Desfasurarea in cadrul centrului de activitati de socializare, educatie in scopul incluziunii sociale a persoanelor cu dizabilitati,Crearea de locuri de munca cu respectarea egalitatii de sanse si tratament intre personae in special pentru pesoanele cu dizabilităţi ( ponedere aproximativa 40%),Creşterea  gradului de accesare de catre   persoanele  cu  dizabilitati  şi  indirect  a  familiilor acestora la servicii specializate de tip respiro;Promovarea centrului in scopul mentinerii sanatatii prin repaus a asistentilor personali sau ai membrilor familiei si cresterea gradului de accesare a serviciilor oferite de central tip RESPIRO
</t>
  </si>
  <si>
    <t xml:space="preserve"> Reabilitare/modernizarea/extinderea /dotarea  infrastructurii  de servicii sociale 
Centru de zi pentru persoane cu dizabilitati</t>
  </si>
  <si>
    <t xml:space="preserve"> Obiectivul proiectului : crearea  unui centru de  zi  cu o  capacitate  de  40 locuri, pentru persoanele cu dizabilitati independent de sex, origine sau convingeri,  dependente de asistenţă şi îngrijire ( din care 20 locuri pentru adulti si 20 locuri pentru minori) prin amenajarea si modernizarea unui spatiu existent;acordarea de asistenţă de specialitate pentru un număr de 40 persoane cu handicap/lună (480 de persoane cu dizabilităţi anual – număr estimat);desfasurarea in cadrul centrului de activitati de socializare, educatie in scopul incluziunii sociale a persoanelor cu dizabilitati,crearea de locuri de munca cu respectarea egalitatii de sanse si tratament intre personae in special pentru pesoanele cu dizabilităţi ( ponedere aproximativa 40%),creşterea  gradului de accesare de catre   persoanele  cu  dizabilitati  şi  indirect  a  familiilor acestora la servicii specializate de tip respiro;promovarea centrului in scopul mentinerii sanatatii si cresterea gradului de accesare a serviciilor oferite de centrul de zi</t>
  </si>
  <si>
    <t xml:space="preserve">Construire/reabilitare/modernizare de locuinte de tip familial, apartamente  de tip familial locuinte protejate </t>
  </si>
  <si>
    <t>Obiectivul proiectului: cresterea numarului  de persoane  care parasesc  centrele  rezidentiale  mari( copii, persoane  adulte cu dizabilitati, prin furnizarea  de ingrijire  alternativa de calitate   si crearea premiselor  pentru o viata independenta  in comunitate sau in infrastructura de tip familial</t>
  </si>
  <si>
    <t xml:space="preserve">Locuinte  sociale pentru forta de munca necesare  dezvoltarii economiei judetului </t>
  </si>
  <si>
    <t xml:space="preserve"> Obiectivul proiectului: construirea  unui complex de locuințe care vor fi puse la dispoziția companiilor care au nevoie de  forță de muncă, care, la rândul lor, să le pună la dispoziţia angajaților prin posibilitatea de cumpărare la un preț favorabil care poate  fi reținut direct din salariu. Acesta determină cu certitudine  siguranţa locului de munca atât pentru angajator cât şi pentru angajat.</t>
  </si>
  <si>
    <t>12-24</t>
  </si>
  <si>
    <t xml:space="preserve"> Parteneriat Public Privat </t>
  </si>
  <si>
    <t xml:space="preserve">Construirea  de locuinte  sociale pentru forta de munca necesare  dezvoltarii economiei judetului </t>
  </si>
  <si>
    <t xml:space="preserve">CJTIMIS- DGASPC Timis </t>
  </si>
  <si>
    <t xml:space="preserve"> POR 2014-2020</t>
  </si>
  <si>
    <t>Extindere, reabilitare și dotare centru de zi pentru persoanele cu dizabilități în localitatea Urseni, comuna Moșnița Nouă</t>
  </si>
  <si>
    <t xml:space="preserve"> Obiectivul proiectului: asigurarea de servicii sociale celor aprox. 56 de persoane cu dizabilități de pe raza comunei, handicap grav</t>
  </si>
  <si>
    <t>Construirea a 16 locuințe de tip familial pentru persoanele cu risc din comuna Moșnița Nouă</t>
  </si>
  <si>
    <t xml:space="preserve"> Obiectivul proiectului:oferire locuințe persoanelor cu risc și persoanelor fără adăpost</t>
  </si>
  <si>
    <t>Construire  locuinte sociale, in comuna Giarmata, judetul Tims</t>
  </si>
  <si>
    <t xml:space="preserve"> Obiectivul proiectului:construirea  de locuinte  de tip  familial, in comuna Giarmata, judetul Tims</t>
  </si>
  <si>
    <t>Centrul  social de zi pentru persoane aflate in situatie de risc – Dudestii Noi</t>
  </si>
  <si>
    <t xml:space="preserve"> Obiectivul proiectului:extinderea si dotarea  infrastructurii de servicii sociale fără componentă rezidențială. </t>
  </si>
  <si>
    <t>Construirea de locuinte sociale in comuna Pischia, judetul Tims</t>
  </si>
  <si>
    <r>
      <t xml:space="preserve"> Obiectivul proiectului:construirea de locuinte </t>
    </r>
    <r>
      <rPr>
        <b/>
        <sz val="12"/>
        <rFont val="Calibri"/>
        <family val="2"/>
      </rPr>
      <t>de tip familial</t>
    </r>
    <r>
      <rPr>
        <sz val="12"/>
        <rFont val="Calibri"/>
        <family val="2"/>
      </rPr>
      <t xml:space="preserve">  pentru persoanele defavorizate in comuna Pischia, judetul Timș</t>
    </r>
  </si>
  <si>
    <r>
      <t>Masura 3.2.</t>
    </r>
    <r>
      <rPr>
        <b/>
        <sz val="14"/>
        <rFont val="Calibri"/>
        <family val="2"/>
      </rPr>
      <t>2</t>
    </r>
    <r>
      <rPr>
        <b/>
        <sz val="14"/>
        <rFont val="Calibri"/>
        <family val="2"/>
      </rPr>
      <t>. Încurajarea integrării socio-economice a persoanelor beneficiare de ajutorul social și a persoanelor din grupuri cu grad ridicat de risc</t>
    </r>
  </si>
  <si>
    <t>SINERGII – Acțiuni pentru o comunitate incluzivă</t>
  </si>
  <si>
    <t xml:space="preserve"> DASC si Fundația Bethany</t>
  </si>
  <si>
    <t xml:space="preserve"> Obiectivul proiectului: promovarea dezvoltării comunitare în cartierul Fabric prin activități complexe care vizează ocuparea forței de muncă, creșterea educației, îmbunătățirea asistenței medicale și a serviciilor sociale pentru un număr de 800 de locuitori ai acestui cartier, dintre care minim 10% de etnie roma.</t>
  </si>
  <si>
    <t>POCU</t>
  </si>
  <si>
    <t>Întreprinderi de economie sociala cu locuinte protejate pentru reintegrarea sociala si profesionala a persoanelor aflate in risc de marginalizare sociala (batrani, persoane cu disabilitati, persoane aflate in risc de excluziune) din Timisoara</t>
  </si>
  <si>
    <t>GAL/
Municipiul Timisoara  - 
  Centrul Social de Urgenţă pentru Persoane fără Adăpost cu Cantină Socială Timişoara - DASC 
 Asociaţia „Isus Speranţa României”  - ONG</t>
  </si>
  <si>
    <t>Infiinţarea a două structuri de economie socială, construirea și dotarea unei clădiri în care va funcționa  întreprinderea socială în parteneriat cu un ONG, înființarea și funcționarea a două  ateliere de lucru ( produse hand-made  și tâmplărie)  în cadrul întreprinderii de economie socială, asigurarea de locuinţe sociale pentru persoane aflate in risc de marginalizare sociala (batrani , persoane cu disabilitati)   furnizarea  de îngrijire  alternativa de calitate  şi crearea premiselor pentru o viaţă independentă in comunitate  sau in infrastructura de tip familial.</t>
  </si>
  <si>
    <t>Achizitie  microbuz pentru Centrul de Zi pentru Persoane Vârsnice</t>
  </si>
  <si>
    <t>Asigurarea transportului beneficiarilor Centrului de zi (din localitățile aparținătoare comunei la sediul centrului)</t>
  </si>
  <si>
    <t>Masura 3.3.1 Constructia, modernizarea și dotarea  infrastucturii de sănătate</t>
  </si>
  <si>
    <t>Reabilitare interioară, exterioară (anvelopare) a clădirii existente  şi extindere cu un corp de cladire la Spitalul Clinic Municipal de Urgenţă Timişoara (Clinicile Noi)</t>
  </si>
  <si>
    <t>Modernizarea cladirii aferente SCMUT (Cinicile Noi, str. Gh.Dima nr.5)</t>
  </si>
  <si>
    <t xml:space="preserve"> Buget local/Surse proprii</t>
  </si>
  <si>
    <t xml:space="preserve">Reabilitare imobilului clinicii ORL a SCMUT si montare lift (bv.Revoluţiei, nr.6) </t>
  </si>
  <si>
    <t>in proiectare</t>
  </si>
  <si>
    <t xml:space="preserve">Buget local/Surse proprii </t>
  </si>
  <si>
    <t>Modernizarea Clinicii de Oncologie a Spitalul clinic Municipal de Urgenţă Timişoara</t>
  </si>
  <si>
    <t>Construire şi montare lift persoane la imobil - Clinica de Oncologie (str.V.Babeş, nr.22)</t>
  </si>
  <si>
    <t>Refuncţionalizare, reabilitare şi realizare pasarelă circuit septică - Spitalul L.Ţurcanu din Timişoara</t>
  </si>
  <si>
    <t xml:space="preserve"> str.Nemoianu-Dr.L.Gabor colţ cu strada Brăila</t>
  </si>
  <si>
    <t xml:space="preserve"> Municipiul  Timişoara</t>
  </si>
  <si>
    <t>Achizitie  Ambulanta pentru Centrul de Permanenta Giarmata</t>
  </si>
  <si>
    <t xml:space="preserve"> Dotarea Centrului de Permanenta Giarmata - Unitatea Medicala - cu o autospeciala.</t>
  </si>
  <si>
    <t>Buget local/</t>
  </si>
  <si>
    <r>
      <t>Dezvoltarea Cooperarii Transfrontaliere in noile tehnologii medicale pentru imbunatatirea  calitatii si prelungirii vieţii 
(Developing cross-border cooperating to new medical technologies for improving the quality and extension of life) -</t>
    </r>
    <r>
      <rPr>
        <b/>
        <sz val="12"/>
        <rFont val="Calibri"/>
        <family val="2"/>
      </rPr>
      <t xml:space="preserve"> </t>
    </r>
    <r>
      <rPr>
        <sz val="12"/>
        <rFont val="Calibri"/>
        <family val="2"/>
      </rPr>
      <t>CROSSCOTIL</t>
    </r>
  </si>
  <si>
    <t>Spitalul General Virşet , Municipiul Timisoara, Spitalul Clinic Municipal de Urgenţa, Spitalul  de Copii Louis Turcanu  Timisoara şi Spitalul Oraşanesc Moldova Noua</t>
  </si>
  <si>
    <t xml:space="preserve">Cresterea  capacitatii (infrastructura si specializare personal) pentru 4 institutii medicale  din regiunea transfrontaliera pentru a  oferi servicii  medicale de calitate 
</t>
  </si>
  <si>
    <t xml:space="preserve">s-a depus in 1 februarie 2016 pe Programul Interreg- IPA -CBC-RO-SRB </t>
  </si>
  <si>
    <t>Dotarea infrastructurii ambulatoriilor de specialitate la Spitalul Clinic de Boli Infectioase si Pneumoftiziologie Dr.V.Babes Timisoara</t>
  </si>
  <si>
    <t>Spitalul de boli infectioase si pneumoftiziologie „ Dr. Victor Babes” - Timisoara</t>
  </si>
  <si>
    <t>Cresterea  gradului  de adresabilitate  si acordarea asistentei  medicale de specialitate  infectioasa  de inalt nivel  pentru pacientii proveniti  din zona de sud  vest a Romaniei 
Cresterea calitatii actului medical, spitalul deserveste  un areal extins, practic zona  de  sud-vest a Romaniei -Judetele Timis,Caras-Severin, Hunedoara, Arad</t>
  </si>
  <si>
    <t xml:space="preserve">Statie si instalatii abur la Sp. de Boli Infectioase si Pneumoftiziologie dr. V. Babes», Timişoara (str. Ghe. Adam, nr. 13)
</t>
  </si>
  <si>
    <t>Reabilitare si refunctionalizare constructii si instalatii</t>
  </si>
  <si>
    <t>Statie de epurare ape uzate, retele de canalizare de incinta si lucrari rutiere de incinta la Sp. de Boli Infectioase si Pneumoftiziologie dr. V. Babes», Timişoara, str. Ghe. Adam, nr. 13</t>
  </si>
  <si>
    <t xml:space="preserve">Reabilitare si refunctionalizare constructii si instalatii
</t>
  </si>
  <si>
    <t>P.C.I./2016 - S.C. ”Prodao-Ing” S.R.L.</t>
  </si>
  <si>
    <t>Etapa I: Extindere centru de recuperare medicala respiratorie la  Spitalul de boli Infectioase si Pneumoftiziologie dr. V. Babes din Timisoara”</t>
  </si>
  <si>
    <t xml:space="preserve">
Etapa 2: Extindere ansamblu construit Spital  „Dr. Victor Babes” cu corp nou cu sectii medicale integrate
</t>
  </si>
  <si>
    <t>Etapa 3: Modernizare spatii interioare si fatade ansamblu construit Spital  „Dr. Victor Babes” Timisoara</t>
  </si>
  <si>
    <t xml:space="preserve">Extinderea, modernizarea Centrului de sanatate mintata si a Ambulatoriului Clinicii de psihiatrie si neurologie copii si adolescenti Timisoara
</t>
  </si>
  <si>
    <t>Spitalul Clinic de Urgenta pentru Copii Louis Turcanu Timisoara 
(CENTRUL DE SĂNĂTATE MINTALĂ COPII ȘI ADOLESCENȚI TIMIȘOARA 
CLINICA DE PSIHIATRIE ȘI NEUROLOGIE COPII ȘI ADOLESCENȚI) / Municipiul Timisoara</t>
  </si>
  <si>
    <t xml:space="preserve">→Dezvoltarea, modernizarea și dotarea infrastructurii ambulatorii existente în care își desfășoară activitatea trei structuri ale Spitalului Clinic de Urgență pentru Copii ”Louis Țurcanu”.
Spațiile existente și cele noi  create dotate corespunzător vor fi integrate în această unitate ambulatorie cu utilizatori multiplii care, prin organizarea sa, va asigura eficientizarea serviciilor prin utilizarea în comun a aparaturii și un continuum al îngrijirilor pentru ameliorarea sănătății copilului cu dizabilități și creșterea calității vieții familiei.
</t>
  </si>
  <si>
    <t xml:space="preserve">Formarea centrului de excelenta privind depistarea si tratarea modificarilor homeostaziei corporale la copil
</t>
  </si>
  <si>
    <t xml:space="preserve">Universitatea de Medicina si Farmacie Victor Babes Timisoara - Clinica de Pediatrie </t>
  </si>
  <si>
    <t xml:space="preserve">Crearea unui centru regional de preventie a afectiunilor cardiovasculare la varsta de adult prin eliminarea tuturor factorilor implicati care actioneaza la varsta copilariei. Crearea de personal instruit care sa sa evalueze  factorii predispozanti ai conditiilor mentionate anterior in regiunea banat cu scopul de a imbunatatii metodele de diagnostic, protocolul de tratament si evaluarea riscului de aparitie a complicatiilor. Implementarea sistemul de telemedicina cu partenerii universitatii. </t>
  </si>
  <si>
    <t>IPA CBC RO-SRB
 IPA CBC RO-HU</t>
  </si>
  <si>
    <t>Modernizarea şi reabilitarea clădirii Spitalului studenţesc din cadrul Universităţii Politehnica Timişoara</t>
  </si>
  <si>
    <t>Universitatea Politehnica
 Timişoara</t>
  </si>
  <si>
    <t xml:space="preserve"> Obiectivul proiectului: modernizarea şi reabilitarea clădirii prin crearea de spaţii moderne pentru asigurarea asistenţei medicale şi tratarea studenţilor , atât cei din cadrul celorlalte universităţi din Timişoara, inclusiv dotarea acestora cu echipamente şi tehnologii avansate</t>
  </si>
  <si>
    <t xml:space="preserve"> buget propriu </t>
  </si>
  <si>
    <t>Performanta in medicina de laborator: de la laborator de analize medicale la Centru regional de excelenta in medicina de laborator - acronim  "LABSAN"</t>
  </si>
  <si>
    <t xml:space="preserve">Spitalul Clinic Judetean de Urgenta Pius Brinzeu Timisoara (SCJUT PB), Laboratorul Clinic de Analize </t>
  </si>
  <si>
    <t xml:space="preserve">Asigurarea accesului populatiei din zona de Vest a tarii la determinari de laborator de precizie si acuratete prin extinderea si dotarea laboratorului central al SCJUT PB
Obiective tehnice:
- Constructia unei cladiri in perimetrul SCJUT PB destinat Centrului Regional de Medicina de Laborator / transformarea, modernizarea, echiparea si mutarea Laboratorului Clinic de Analize in noua cladire.
- dotarea Laboratorului Clinic de Analize al SCJUT cu  echipamente performante pentru efectuarea analizelor de laborator la cerintele unui spital judetean si cu aparatura de ultima generatie destinata analizelor complexe in domeniul medical
- Realizarea unui sistem de tubulatura prin care probele biologice recoltate de la pacientii din spital, din ambulatur, precum si cei care ajung in UPU (Unitatea de Primire a Urgentelor) sa ajunga direct, imbunatatind trasabilitatea si scurtand astfel timpul in care probele ajung in laborator.
</t>
  </si>
  <si>
    <t xml:space="preserve">Spital Universitar pentru medicina dentara in Timisoara </t>
  </si>
  <si>
    <t>UMFVBT</t>
  </si>
  <si>
    <t xml:space="preserve"> Construirea unui spital universitar  cu o suprafata de 4000 de mp destinat educatiei si cercetarii  pentru medicina dentara 
Crearea de noi  spaţii de educaţie (abilitati practice) in domeniul medicinei dentare 
Crearea de spatii  destinate activitatiilor de cercetare  transdiciplinara  pentru medicina  dentara 
Dotarea  cu instalatii si mobilier  necesare utilizarii  spatiului conform destinatiei
Dotarea cu sisteme  de comunicatii  corespunzator  activitatilor desfasurate 
Dotarea cu sisteme  de cogenerare  de energie (termica si electrica)care sa conduca la reducerea consumului  energetic al Cladirii Facultatii  de Medicina Dentara din cadrul UMFVBT
</t>
  </si>
  <si>
    <t>Buget propriu/Alte surse de finantare</t>
  </si>
  <si>
    <r>
      <t>Masura 3.3.</t>
    </r>
    <r>
      <rPr>
        <b/>
        <sz val="14"/>
        <rFont val="Calibri"/>
        <family val="2"/>
      </rPr>
      <t>2</t>
    </r>
    <r>
      <rPr>
        <b/>
        <sz val="14"/>
        <rFont val="Calibri"/>
        <family val="2"/>
      </rPr>
      <t xml:space="preserve"> Constructia/amenajarea de centre comunitare socio-medicale integrate în arealele izolate/dezavantajate și sprijinirea lor financiară și logistică</t>
    </r>
  </si>
  <si>
    <t>DASC/Spital  Clinic Municipal/Municipiul Timisoara</t>
  </si>
  <si>
    <t xml:space="preserve"> Obiectivul proiectului:constuirea unui centru comunitar intergrat medico-social în municipiul Timişoara,dotarea centrului integrat medico-social, unde vor fi acordate, pe perioadă determinată, servicii de monitorizare, supraveghere şi recuperare medicală pentru persoane aflate în risc de marginalizare socială, care se află într-o perioadă de recuperare medicală şi care nu au familii sau a căror familii se află în imposibilitatea de a le îngriji;Se va preveni instituţionalizarea permanentă a 50 de persoane adulte bolnave, ele având posibilitatea de a se reîntoarce în locuinţa lor, ulterior ameliorării stării de sănătate;Va creşte calitatea vieţii persoanelor aflate în risc de excluziune socială, bolnave, care vor beneficia de îngrijire adecvată;
</t>
  </si>
  <si>
    <t>Constructie/reabilitare/ modernizare/extindere  și dotare clădire pentru înființarea și funcționarea unui centru comunitar integrat socio-medical</t>
  </si>
  <si>
    <t xml:space="preserve">Obiectivul proiectului:constructie/reabilitare/ modernizare/extindere și dotare clădirii în care va funcționa centru socio-medical.Acordarea de  servicii integrate socio-medicale pentru un numar de 30 persoane cu dizabilitati și pentru un numar de 20 persoane vârstnice cu probleme grave de sănătate şi care nu au familii sau a căror familii se află în imposibilitatea de a le asigura îngrijirea necesară.
</t>
  </si>
  <si>
    <t xml:space="preserve">Constructie/reabilitare/ modernizare/extindere  și dotare centru comunitar socio-medical pentru persoane vulnerabile, suferind de boli cronice </t>
  </si>
  <si>
    <t>DASC/Spital  Clinic  de Boli Infectioase și Pneumoftiziologie  Dr. V. Babes/Municipiul Timisoara</t>
  </si>
  <si>
    <t>Constructie /reabilitare/modernizarea/dotarea centrelor comunitare socio-medicale
CENTRU DE INGRIJIRE PENTRU BOLI CRONICE</t>
  </si>
  <si>
    <t>Serviciul pentru Protectia Persoanelor cu Handicap Timisoara/Municipiul Timisoara</t>
  </si>
  <si>
    <t>Obiectivele proiectului:
• Crearea  unui centru de  ingrijire pentru boli cornice    cu o  capacitate  de  60 locuri , pentru persoanele care sufera de boli cronice, evaluarea  corectă şi tratamentul acesteia , probleme psihosociale şi spirituale (persoane independent de sex, origine sau convingeri,  dependente de asistenţă şi îngrijire (din care 40 locuri pentru adulti si 20 locuri pentru minori);
• Obţinerea tuturor avizelor necesare pentru funcţionarea centrului în conformitate cu standardele legale în vigoare;
• Acordarea de asistenţă de specialitate pentru un număr de 60 persoane /lună (720 de persoane  – număr estimat);
• Crearea de locuri de munca cu respectarea egalitatii de sanse si tratament intre persoane in special pentru pesoanele cu dizabilităţi ( ponedere aproximativa 40%)</t>
  </si>
  <si>
    <t>Seviciu comunitar de interventie stradala integrata Timisoara</t>
  </si>
  <si>
    <t>Centru de urgenta pentru persoane adulte, persoane cu disabilitati, batrani, aflati in risc de excluziune sociala, din municipiul Timisoara</t>
  </si>
  <si>
    <t>Constructie /reabilitare/modernizarea/dotarea centrelor comunitare socio-medicale
CENTRU DE PALIATIE</t>
  </si>
  <si>
    <t>Obiectivele proiectului:
• Crearea  unui centru de  paliatie cu o  capacitate  de  60 locuri , pentru persoanele cu probleme asociate cu boala amenintatoare de viata, prin prevenirea si inlaturarea suferintei, evaluarea  corectă şi tratamentul acesteia , probleme psihosociale şi spirituale ( persoane   independent de sex, origine sau convingeri,  dependente de asistenţă şi îngrijire ( din care 40 locuri pentru adulti si 20 locuri pentru minori) ;
• Obţinerea tuturor avizelor necesare pentru funcţionarea centrului în conformitate cu standardele legale în vigoare;
• Acordarea de asistenţă de specialitate pentru un număr de 60 persoane /lună (720 de persoane  – număr estimat);
• Crearea de locuri de munca cu respectarea egalitatii de sanse si tratament intre persoane in special pentru pesoanele cu dizabilităţi ( ponedere aproximativa 40%)</t>
  </si>
  <si>
    <t>Moșnița Nouă</t>
  </si>
  <si>
    <r>
      <t>Construire</t>
    </r>
    <r>
      <rPr>
        <b/>
        <u/>
        <sz val="12"/>
        <color indexed="8"/>
        <rFont val="Calibri"/>
        <family val="2"/>
      </rPr>
      <t xml:space="preserve"> Policlinică</t>
    </r>
    <r>
      <rPr>
        <sz val="12"/>
        <color indexed="8"/>
        <rFont val="Calibri"/>
        <family val="2"/>
      </rPr>
      <t xml:space="preserve"> în loc. Moșnița Nouă, comuna Moșnița Nouă </t>
    </r>
  </si>
  <si>
    <t>Obiectivul proiectului:oferire servicii socio-medicale în special persoanelor vulnerabile</t>
  </si>
  <si>
    <t>Buget local/Alte surse de finantare</t>
  </si>
  <si>
    <r>
      <t>Masura 3.3.</t>
    </r>
    <r>
      <rPr>
        <b/>
        <sz val="14"/>
        <rFont val="Calibri"/>
        <family val="2"/>
      </rPr>
      <t>3</t>
    </r>
    <r>
      <rPr>
        <b/>
        <sz val="14"/>
        <rFont val="Calibri"/>
        <family val="2"/>
      </rPr>
      <t xml:space="preserve"> Susținerea proiectelor de educație pentru sănătate, screening pentru bolile cu incidență ridicată, respectiv realizare evaluării periodice a stării de sănătate a populației</t>
    </r>
  </si>
  <si>
    <t xml:space="preserve">
Implementarea unui program de renuntare la fumat a studentilor si cadrelor universitare Timisoarene</t>
  </si>
  <si>
    <t xml:space="preserve">Universitatea de Medicină şi Farmacie „Victor Babeş” Timişoara - Cininca II Peiatrie / Centrul antifumat
</t>
  </si>
  <si>
    <t>Obiectivele  proiectului:
-implementarea unor masuri de renuntare la fumat in randul tinerilor studenti si cadrelor didactice
-constientizarea efectelor fumatului asupra starii generale de sanatate si riscului de boala pulmonara cronica si cancer
-diagnosticarea precoce a disfunctiilor ventilatorii si a predispozitiei la boala obstructiva cronica pulmonara
-evaluarea spirometrica a debitelor ventilatorii la  studentii universitatilor timisorene, precum si a cadrelor didactice, 
- monitorizarea gradului de dependenta de fumat in randul populatiei timisorene
-identificarea grupurilor de risc pentru dezvoltarea cancerului pulmonar
-constientizarea efectelor fumatului  pasiv asupra nefumatorilor si mai ales asupra copiilor din mediul familial adiacent
-cursuri de sustinere a renuntarii la dependenta de fumat
-sesiuni de educatie a mamelor fumatoare privind efectele fumatului matern asupra copiilor
-sesiuni de motivarea studentilor si cadrelor didactice pentru renuntarea la fumat
-perpetuarea conceptului de sanatate prin continuarea renuntarii la fumat a viitorilor elevi, pacienti
-reducerea cheltuielilor de boala prin scaderea numarului de imbolnaviri viitoare, atat pneumonii si bronsite acute cat si patologiei cronice ca si:cancere pulmonare, bronhopneumopatii cronice obstructive</t>
  </si>
  <si>
    <t xml:space="preserve">Dezvoltarea unei infrastructuri educationale asistate de calculator destinate modernizarii si internationalizarii educatiei medicale cu accent pe interdisciplinalitatea cu stiintele tehnice </t>
  </si>
  <si>
    <r>
      <t>U</t>
    </r>
    <r>
      <rPr>
        <sz val="12"/>
        <rFont val="Calibri"/>
        <family val="2"/>
      </rPr>
      <t xml:space="preserve">niversitatea de Medicină şi Farmacie „Victor Babeş” Timişoara </t>
    </r>
  </si>
  <si>
    <t xml:space="preserve">Obiectivele  proiectului:
- modernizarea și extinderea infrastructurii educaționale de la UMFVBT, în concordanță cu cerințele unei economii aflate într-un proces de recuperare a decalajelor de dezvoltare față de economiile țărilor UE
- modernizarea și extinderea spațiilor existente în cadrul Disciplinei de Fiziopatologie la nivelul standardelor de calitate europene, în vederea dezvoltarii cooperărilor cu universități de top din UE
- pregătirea pentru utilizarea de metode educaționale inovative, bazate pe materiale educaționale digitale interactive și utilizarea suportului TIC
</t>
  </si>
  <si>
    <t>Masura  3.4.1 Consolidarea parteneriatului dintre mediul educațional și cel economic în scopul corelării ofertei educaționale cu specificul socio-economic al PCT și Codul european al calificărilor</t>
  </si>
  <si>
    <t>Centru de excelenta pentru educatie colaborativa 
in invatamantul superior</t>
  </si>
  <si>
    <t xml:space="preserve">Universitatea de Vest Timisoara / Universitatea Politehnica Timisoara / mediul de afaceri Timis </t>
  </si>
  <si>
    <t>Obiectivele proiectului:
• dezvoltarea un sistem educațional complementar (extracurricular) acționând la limita dintre finalizarea cursurilor universitare și junioratului din cadrul unei companii;
• amenajarea unui co-working space pentru activitatile centrului; 
• realizarea unei platforme online de dezvoltare personala a studentilor prin intermediul resurselor oferite de companiile din Timisoara;</t>
  </si>
  <si>
    <t xml:space="preserve">Plan de afaceri </t>
  </si>
  <si>
    <t>Centru pentru educatie duala</t>
  </si>
  <si>
    <t xml:space="preserve">Universitatea de Vest Timisoara / Universitatea Politehnica Timisoara / mediul de afaceri Timis /Inspectoratul scolar judetean Timis / Municipiul Timisoara </t>
  </si>
  <si>
    <t>Obiectivele proiectului:
• amenajarea unor ateliere de meserii in cadrul liceelor cu profil tehnic din Timisoara; 
• realizarea unei platforme online de dezvoltare personala a elevilor prin intermediul resurselor oferite de companiile din Timisoara, accesibila de pe tableta si smartphone, cu focus pe managementul de proiect;</t>
  </si>
  <si>
    <t>Fonduri private oferite de companiile implicate in proiect, sprijin financiar oferit de primarie liceelor care isi dezvolta astfel de ateliere</t>
  </si>
  <si>
    <t xml:space="preserve">Dezvoltarea Centrului de abilitati practice a studentilor la medicina , a medicilor rezidenti si a doctoranzilor in domeniul medicina pentru formarea in profesia medicala.   </t>
  </si>
  <si>
    <t>Universitatea de Medicina si Farmacie "Victor Babes" Timisoara, Departamentul Medicina Interna II Disciplina de Gastroenterologie si Hepatologie.</t>
  </si>
  <si>
    <t xml:space="preserve"> Obiectivele proiectului:
- insusirea tehnicilor elementare si procedurilor utilizate in practica clinica  (ecografie, endoscopie digestiva si tehnici interventionale ecoghidate).
- consolidarea cunostintelor medicale teoretice si practice
- dezvoltarea tehnicilor de baza cu ajutorul simularii medicale 
- integrarea tuturor cunostintelor si abilitatilor prin executia corecta a proceduriilor in vederea generarii de medici competitivi si a cresterii actului medical.
- confruntarea cu situatii rar intalnite in practica clinica
- cresterea calitatii formarii practice a personalului medical</t>
  </si>
  <si>
    <t>Crearea unei platforme de promovare a ofertei educaționale și de servicii în domeniul agriculturii și medecinei veterinare</t>
  </si>
  <si>
    <t>Universitatea se Știința Agricole și Medicină Veterinară a Banatului regele Mihai I al României</t>
  </si>
  <si>
    <t>Obiectivele proiuectului: atragerea absolvenților din învățământul preuniversitar. Promovarea educației permanente pentru categoriile defavorizate. Promovarea unui pachet de servicii de consultanță în domeniu</t>
  </si>
  <si>
    <t>Organizarea unei rețele de transfer tehnologic și de informare dinspre mediul universitar către mediul de afaceri</t>
  </si>
  <si>
    <t>Obiectivele proiectului: transfersul dreptului de exploatare a brevetului de invenție dinspre universitate către mediul de afaceri în baza unui contract de licență. Promovarea rețelei la nivelul regiunii DKMT</t>
  </si>
  <si>
    <t>POR 2014-2021</t>
  </si>
  <si>
    <r>
      <t>Masura  3.4.2 Construcția, extindere</t>
    </r>
    <r>
      <rPr>
        <b/>
        <sz val="14"/>
        <color indexed="8"/>
        <rFont val="Calibri"/>
        <family val="2"/>
      </rPr>
      <t>a, modernizarea și dotarea spațiilor de învățământ</t>
    </r>
  </si>
  <si>
    <t>Construire Gradinita in localitatea Giarmata, judetul Timis</t>
  </si>
  <si>
    <t>Gradinita noua in Cartierul Primaverii , Giarmata, Timis</t>
  </si>
  <si>
    <t>Comuna Ghiroda</t>
  </si>
  <si>
    <t>Dotarea scolii gimnaziale Ghiroda si a gradinitelor din comuna Ghiroda cu mobilier scolar</t>
  </si>
  <si>
    <t>Achizitionarea de banci, dulapuri si alte corpuri de mobilier scolar</t>
  </si>
  <si>
    <t>POR 2014-2020/PNDR/Buget local/Alte surse de finantare</t>
  </si>
  <si>
    <t>Construire  Sala sport la Scoala Generala nr.25, Timisoara (str.Cosminului nr.42)</t>
  </si>
  <si>
    <t>Reabilitare si refunctionalizare constructii</t>
  </si>
  <si>
    <t xml:space="preserve">Reabilitare termica, constructii si reparatii, modernizarea, dotarea COLEGIULUI TEHNIC "HENRI COANDĂ" </t>
  </si>
  <si>
    <t xml:space="preserve">Reducerea  cheltuielilor aferente  consumului energetic </t>
  </si>
  <si>
    <t>Reabilitare termica, constructii si reparatii, modernizarea, dotarea COLEGIULUI TEHNIC "ELECTROTIMIȘ"</t>
  </si>
  <si>
    <t>Reabilitare termica, constructii si reparatii, modernizarea, dotarea COLEGIULUI  TEHNIC "ION MINCU"</t>
  </si>
  <si>
    <t xml:space="preserve">Municipiul Timişoara  </t>
  </si>
  <si>
    <t>Reabilitare constructii,instalaii si utilitati cladire</t>
  </si>
  <si>
    <t>Reabilitare constructii si instalatii la corp Atelier scoala  - Colegiul Tehnic Regele Ferdinand (str. Renasterii, nr. 24/A)</t>
  </si>
  <si>
    <t>Reabilitare constructii si instalatii la corp Atelier scoala de la Colegiul Tehnic Regele Ferdinand, str. Renasterii, nr. 24/A</t>
  </si>
  <si>
    <t xml:space="preserve">Reabilitare/ Refunctionalizare constructii si reparatii Liceu Tehnologic Agricol "Petru Botis” </t>
  </si>
  <si>
    <t>Refunctionalizare spatii ramse libere din incinta Liceului Agricol si transformarea lor in campus cu activitati sportive si culturale.</t>
  </si>
  <si>
    <t>Mansardare scoala P.+1E. pentru amenajare a 4 sali de clasa, rezultind P.+1E.+M la Liceul Vlad Tepes Timişoara, (str. Surorile Martir Caceu nr. 47)</t>
  </si>
  <si>
    <t>Supraetajare, modernizare, reabilitare si refunctionalizare constructii si instalatii</t>
  </si>
  <si>
    <t>Extindere  scoala Generala 16 din Timisoara (str.Bucuresti nr.11)</t>
  </si>
  <si>
    <t>Extindere, reabilitare si refunctionalizare constructii si instalatii</t>
  </si>
  <si>
    <t>POR 2014-2020 / Buget local</t>
  </si>
  <si>
    <t xml:space="preserve">Reabilitare/ Extindere constructii si reparatii Scola Generala Moisil str. Doja </t>
  </si>
  <si>
    <t>8.900.000</t>
  </si>
  <si>
    <t>2.000.000</t>
  </si>
  <si>
    <t>constructie si dotare obiectiv nou</t>
  </si>
  <si>
    <t>Reabilitare fatada la Scoala Generala nr. 12” din Timişoara, Bv. Tineretii (actual Regele Carol I), nr. 17</t>
  </si>
  <si>
    <t>Reabilitare fatada scoala</t>
  </si>
  <si>
    <t>Laborator de medicina comportamentala si psihosomatica</t>
  </si>
  <si>
    <t>Universitatea de Medicina si Farmacie „Victor Babes”</t>
  </si>
  <si>
    <t xml:space="preserve">Obiectivele proiectului:
-dotarea laboratorului de medicină comportamentală și psihosomatică din cadrul Universității de Medicină și Farmacie Victor Babeș din Timișoara (modalități aplicative de investigare a realităților psihologice asociate problematicilor medicale de interes, metode alternative de formare și exersare a competențelor specifice pentru studenți) cu echipamente, aparate, teste, programe statistice de prelucrare a datelor, pentru a realiza cercetări ce vor fi înscrise la diferite competiții pe teme de medicină comportamentală și psihosomatică
- o platformă interactivă care va permite și accesarea online a instrumentelor de testare și prelucrare a datelor, precum și de programe de e-learning specifice și adaptate nevoilor de învățare și dezvoltare ale studenților la medicină.
</t>
  </si>
  <si>
    <t>Surse proprii / POR 2014-2020</t>
  </si>
  <si>
    <t>Reabilitarea, modernizarea si dezvoltarea infrstructurii educationale</t>
  </si>
  <si>
    <t>Universitatea de Științe Agricole și Medicina Veterinară a Banatului din Timișoara</t>
  </si>
  <si>
    <t xml:space="preserve">Obiectivul proiectului: Imbunătăţirea calităţii infrastructurii de educaţie și a dotării infrastructurii educaționale si a spațiilor de cazare pentru studenţi campusului pentru asigurarea unui proces educaţional la standarde europene și a creşterii participării populaţiei la procesul educaţional din domeniul agriculturii, zootehniei si medicinei veterinare
</t>
  </si>
  <si>
    <t>SF si PT în propunerile REABILITAREA, MODERNIZAREA ȘI DEZVOLTAREA INFRASTRUCTURII EDUCAŢIONALE IN CAMPUSUL USAMVB TIMIȘOARA</t>
  </si>
  <si>
    <t xml:space="preserve">Centru de cercetare - dezvoltare in psihiatrie si neurostiinte la copil si adolescent  </t>
  </si>
  <si>
    <t xml:space="preserve">Obiectivul proiectului:
-extinderea și modernizarea spațiului existent în care se desfășoară activitatea didactică de Psihiatrie și Neurologie copii și adolescenți și echiparea infrastructurii educaționale în scopul dezvoltării capacității de cercetare-inovare în Psihiatrie și Neuroștiințe.
</t>
  </si>
  <si>
    <t xml:space="preserve">Modernizarea laboratorului de explorari functionale a disciplinei de fiziopatologie </t>
  </si>
  <si>
    <t xml:space="preserve">Obiectivul proiectului: îmbunătățirea infrastructurii de cercetare a laboratorului de explorări funcționale a disciplinei de Fiziopatologie din cadrul departamentului de Științe funcționale din UMF "Victor Babes" din Timișoara, prin achiziția a 2 echipamente de cercetare dezvoltare performante, pentru crearea unei infrastructuri de cercetare la standarde internaționale, care să dezvolte, concentreze si integreze potențialul de cercetare existent în universitatea noastră, în vederea creșterii competitivității internaționale, continuarea dezvoltării excelenței în materie de cercetare și inovare și stimularea colaborării cu practica clinică.
</t>
  </si>
  <si>
    <t>POC</t>
  </si>
  <si>
    <t>Amenajarea disciplinei de pedodontitie (medicina dentara pediatrica)</t>
  </si>
  <si>
    <t>Universitatea de Medicină și Farmacie ”Victor Babeș” Timișoara
Facultatea de Medicină Dentară-Disciplină Pedodonție</t>
  </si>
  <si>
    <t>Obiectivele proiectului:
- creșterea nivelului de pregătire a studenților, îmbunătățirea abilităților practice acumulate în timpul aniilor de studiu;
- creșterea adresabilității studenților la Facultatea de Medicină Dentară;
- creșterea nivelului actului educațional în cadrul Disciplinei de Pedodonție;
- creșterea adresabilității pacienților copii și adolescenți față de o clinică specifică nevoilor lor în care personal medical specializat, rezidenți și studenți să le poată oferi tratamente de medicină dentară pediatrică moderne.</t>
  </si>
  <si>
    <t>Reabilitarea și modernizarea Campusului Studenţesc al Universităţii de Vest din Timişoara la nivelul standardelor europene</t>
  </si>
  <si>
    <t xml:space="preserve">Imbunătăţirea calităţii infrastructurii educaţionale prin extinderea campusului universitar pentru a oferi studenţilor Universităţii de Vest din Timişoara, condiţii adecvate de cazare şi studiu.
</t>
  </si>
  <si>
    <t xml:space="preserve"> 
POR 2014-2020 / Alte surse de finantare</t>
  </si>
  <si>
    <r>
      <t xml:space="preserve">Dezvoltare de infrastructură educațională și de informare medicală a UMF </t>
    </r>
    <r>
      <rPr>
        <sz val="12"/>
        <rFont val="Calibri"/>
        <family val="2"/>
      </rPr>
      <t>,,</t>
    </r>
    <r>
      <rPr>
        <sz val="12"/>
        <rFont val="Calibri"/>
        <family val="2"/>
      </rPr>
      <t>Victor Babeș</t>
    </r>
    <r>
      <rPr>
        <sz val="12"/>
        <rFont val="Calibri"/>
        <family val="2"/>
      </rPr>
      <t>"</t>
    </r>
  </si>
  <si>
    <t>UMF ,,Victor Babeș"</t>
  </si>
  <si>
    <t xml:space="preserve">Campus universitar zona Oituz - Reabilitare și amenajare la Facultatea de Teologie din cadrul Universităţii de Vest din Timişoara, </t>
  </si>
  <si>
    <t xml:space="preserve">Obiectivul proiectului: îmbunătăţirea calităţii infrastructurii educaţionale prin reabilitarea integrală și amenajare a Facultăţii de Teologie din cadrul Universităţii de Vest din Timişoara şi creşterea calităţii învăţâmântului superior vocaţional în vederea îndeplinirii criteriilor de performanţă specifice.
</t>
  </si>
  <si>
    <t>SPF, SF, PT</t>
  </si>
  <si>
    <t>Extindere campus universitar Universitatea de Vest din Timișoara</t>
  </si>
  <si>
    <r>
      <t xml:space="preserve">Obiectivul proiectului constă în creşterea nivelului şi a calităţii activităţilor educaţionale de cercetare, de documentare şi de îndrumare profesională realizate în cadrul Universităţii de Vest din Timişoara, în general, şi în cadrul Facultăţii de Arte şi Design şi a Facultăţii de Economie şi Administrare a Afacerilor, în particular.
 -  </t>
    </r>
    <r>
      <rPr>
        <i/>
        <sz val="12"/>
        <rFont val="Calibri"/>
        <family val="2"/>
      </rPr>
      <t>la Facultatea de Arte şi Design</t>
    </r>
    <r>
      <rPr>
        <sz val="12"/>
        <rFont val="Calibri"/>
        <family val="2"/>
      </rPr>
      <t xml:space="preserve"> - construirea şi dotarea corespunzătoare a 14 laboratoare / ateliere, 6 depozite materiale, 7 depozite lucrări, un amfiteatru, 3 săli cursuri / seminarii, birouri decanat, 9 cabinete profesionale, sală arhivă documente, o galerie de artă 
- </t>
    </r>
    <r>
      <rPr>
        <i/>
        <sz val="12"/>
        <rFont val="Calibri"/>
        <family val="2"/>
      </rPr>
      <t>la Facultatea de Economie şi Administrare a Afacerilor  -c</t>
    </r>
    <r>
      <rPr>
        <sz val="12"/>
        <rFont val="Calibri"/>
        <family val="2"/>
      </rPr>
      <t xml:space="preserve">onstruirea şi dotarea corespunzătoare a unei aule, 8 amfiteatre, 48 săli de seminar, 2 laboratoare pentru e-learning, 8 săli master, 71 cabinete profesorale, birouri profesorale si administrative, 3 săli bibliotecă, 2 săli acces internet;
-  constituirea şi utilarea corespunzătoare a unei biblioteci ce va deservi cele două facultăţi (cu 3 săli: una depozit, una administraţie, una lectură), 
- crearea unui Centru regional de Informare pentru Arte şi Design şi înfiinţarea unui Centru Regional pentru Informare Economică;
</t>
    </r>
  </si>
  <si>
    <t xml:space="preserve"> depus pentru finanțare în cadrul Programului Operațional Regional 2007-2013, nefinantat  </t>
  </si>
  <si>
    <t>Reabilitarea și eficientizarea instalațiilor (termice, sanitare, electrice, curenți slabi, ventilație, alimentare cu apă etc.) prin implementarea unor soluții ”Green Energy” la sediul Universității de Vest din Timișoara</t>
  </si>
  <si>
    <t>Obiectivul general al proiectului: securizarea energetică a Universității de Vest din Timișoara prin diversificarea surselor energetice și limitarea dependenței de sursele clasice. Obiective specifice: Creșterea performanței energetice prin asigurarea variantelor de cogenerare, reabilitare a tuturor instalațiilor la nivelul standardelor europene în domeniu. Realizarea unui program de educare a tinerei generații pentru economisirea energiei. Implicarea activă a tuturor exponenților Universității de vest din Timișoara în programe pentru utilizarea resurselor energetice regenerabile.</t>
  </si>
  <si>
    <t>POR 2014-2020 și finanțare din venituri proprii</t>
  </si>
  <si>
    <t xml:space="preserve">Reabilitarea și modernizarea Universității de Vest din Timișoara și a spațiilor de învățământ </t>
  </si>
  <si>
    <t>Obiectivul proiectului: Creșterea calității procesului de învățământ superior universitar prin îmbunătățirea infrastructurii existente, în special a clădirilor declarate monumente istorice – sediul principal al  Universității de Vest din Timișoara. 
Obiective specifice:
- Creșterea atractivității Universității de Vest din Timișoara prin modernizarea aspectului exterior și respectarea normelor impuse în domeniu cu o încadrare peisagistică corespunzătoare. 
- Implementarea unui sistem de ghidare a studenților și vizitatorilor Universității de Vest din Timișoara.
- Dotarea spațiilor de învățământ cu echipamente educaționale moderne.</t>
  </si>
  <si>
    <t xml:space="preserve"> POR 2014-2020/Alte surse de finantare</t>
  </si>
  <si>
    <t>Reabilitarea fațadei și a acoperișului la Facultatea de Chimie, Biologie, Geografie din cadrul Universității de Vest din Timișoara</t>
  </si>
  <si>
    <t>Obiectivul  proiectului: creșterea calității procesului de învățământ superior universitar prin îmbunătățirea infrastructurii existente, în special a clădirilor declarate monumente istorice – sediul Facultații de Chimie, Biologie, Geografie din cadrul Universității de Vest din Timișoara
Obiective specifice:
- Creșterea atractivității facultăților din cadrul Universității de Vest din Timișoara prin modernizarea aspectului exterior și respectarea normelor impuse în domeniu cu o încadrare peisagistică corespunzătoare. 
- Implementarea unui sistem de ghidare a studenților și vizitatorilor în sediile facultăților din cadrul Universității de Vest din Timișoara.
- Dotarea spațiilor de învățământ cu echipamente educaționale moderne.</t>
  </si>
  <si>
    <t>Extindere spaţii de învăţământ  şi cercetare la Facultatea de Chimie Industrială şi Ingineria Mediului Timişoara</t>
  </si>
  <si>
    <t xml:space="preserve"> Obiectivul proiectului: modernizarea şi crearea de spaţii de învăţământ şi cercetare, inclusiv dotarea acestora cu tehnologii avansate în domeniul chimiei industriale şi ingineriei mediului</t>
  </si>
  <si>
    <t xml:space="preserve">SF </t>
  </si>
  <si>
    <t>Consolidarea, modernizarea şi
reabilitarea clădirii Rectoratului Universităţii Politehnica Timişoara</t>
  </si>
  <si>
    <t xml:space="preserve"> Obiectivul proiectului: Consolidarea, modernizarea şi reabilitarea clădirii prin crearea de spaţii de învăţământ şi administrative, inclusiv dotarea acestora cu tehnologii avansate </t>
  </si>
  <si>
    <t>Modernizarea şi reabilitarea clădirii
SPM din cadrul Universităţii Politehnica Timişoara</t>
  </si>
  <si>
    <t xml:space="preserve"> Obiectivul proiectului:modernizarea şi reabilitarea clădirii atelierului şcoală şi microproducţie, prin crearea de spaţii de învăţământ, cercetare şi microproducţie, inclusiv dotarea acestora cu echipamente şi tehnologii avansate</t>
  </si>
  <si>
    <t xml:space="preserve">SF SI PT </t>
  </si>
  <si>
    <t>Modernizarea şi reabilitarea clădirii Facultăţii de Mecanică(corp B) din cadrul Universităţii Politenica Timişoara</t>
  </si>
  <si>
    <t xml:space="preserve"> Obiectivul proiectului:modernizarea şi reabilitarea clădirii Facultăţii de mecanică, prin crearea de spaţii de invăţământ şi cercetare, inclusiv dotarea acestora cu echipamente şi tehnologii avansate</t>
  </si>
  <si>
    <t>Consolidarea, modernizarea şi
reabilitarea clădirii ASPC din cadrul Universităţii Politehnica Timişoara</t>
  </si>
  <si>
    <t xml:space="preserve"> Obiectivul proiectul: consolidarea, modernizarea şi reabilitarea clădirii atelierului şcoală, utilizat multidisciplinar în prezent pentru activităţi de cercetare şi învăţământ la facultăţile din grupul electro, management şi construcţii prin crearea de spaţii de învăţământ şi cercetare, inclusiv dotarea acestora cu echipamente şi tehnologii avansate </t>
  </si>
  <si>
    <t>Extinderea, modernizarea, 
reabilitarea şi transformarea clădirii situată în Timișoara, Aleea Ghirodei nr. 1, în spații de învățământ și cercetare necesare Facultății de Arhitectură din cadrul Universităţii Politehnica Timişoara</t>
  </si>
  <si>
    <t>Obiectivul proiectului: extinderea, modernizarea,reabilitarea şi transformarea clădirii prin crearea de spaţii de învăţământ şi cercetare, inclusiv dotarea acestora cu echipamente și tehnologii avansate, necesare funcționării la parametrii optimi a Facultății de Arhitectură.</t>
  </si>
  <si>
    <t>Reabilitarea şi modernizare spaţii învăţământ şi cercetare la Facultatea de Chimie Industrială şi Ingineria Mediului Timişoara (str. Telbisz nr. 6)</t>
  </si>
  <si>
    <t xml:space="preserve"> Obiectivul proiectului:reabilitarea şi modernizarea spaţiilor de învăţământ şi cercetare, inclusiv dotarea acestora cu tehnologii avansate în domeniul chimiei industriale şi ingineriei mediului</t>
  </si>
  <si>
    <t xml:space="preserve">Dezvoltarea unei infrastructuri  deschise , online, pentru educatie  non-formala la nivel universitar  si post universitar -UNICAMPUS </t>
  </si>
  <si>
    <t xml:space="preserve"> Obiectivul proiectului: realizarea   si dezvoltarea  UniCampus, primul MOOC (Massive  Open  Online  Courses) din Romania  ca o platforma virtuala  online  pentru cursuri in regim liber, gratuit, deschisă si accesibila.Scopul fiind  de sustinere si penetrare  in viata sociala si  educationala  din Romania.</t>
  </si>
  <si>
    <t xml:space="preserve"> POR 2014-2020 / POCU / POC 2014-2020</t>
  </si>
  <si>
    <t>O biblioteca moderna pentru acces deschis la cunoasterea de calitate in Educatia Medicala</t>
  </si>
  <si>
    <t>Obiectivele proiectului:
- Extinderea spatiului actual al Bibiliotecii UMFVBT si asigurarea de spatii pentru grupuri restranse de lucru pentru proiecte de educatie si cercetare;
- Modernizarea spatiilor si a dotarilor existente ale bibliotecii UMFVBT (instalatii audio-video conferinta, instalatii sanitare corespunszatoare);
- Realizarea unui centru de stocare si arhivare a documentelor in format tiparit;
- Realizarea unui centru de stocare si arhivare a documentelor in format digital.</t>
  </si>
  <si>
    <r>
      <t xml:space="preserve">Timisoara </t>
    </r>
    <r>
      <rPr>
        <sz val="12"/>
        <color indexed="10"/>
        <rFont val="Calibri"/>
        <family val="2"/>
        <charset val="238"/>
      </rPr>
      <t/>
    </r>
  </si>
  <si>
    <t>Reabilitare, modernizare şi extindere la Institutul de Cercetări Socio -Economice Aplicate – ICSEA din cadrul Universităţiii de Vest din Timişoara (strada Paris nr. 1)</t>
  </si>
  <si>
    <t xml:space="preserve">Obiectivele proiectului: 
-creșterea calității cercetării în domeniul socio-economic prin reabilitarea, modernizarea și extinderea Institutului de Cercetări Socio Economice Aplicate, pentru desfășurarea activităților la standarde europene de funcționare, acoperind totodată și o arie mai vastă de problematici actuale - ce vizează atât mediul public, cât și mediul privat -, specifice contextului din ce în ce mai dinamic din Regiunea Vest,
- eficientizarea energetică a clădirii care găzduiește Institutul de Cercetări Socio Economice Aplicate, în conformitate cu orientările strategice europene privind dezvoltarea sustenabilă și optimizarea consumului de energie;
-crearea unui cadru instituțional adecvat raportat la standarde internaționale, prin achiziționarea echipamentului și a dotărilor specifice cercetării din domeniul socio-economic;
</t>
  </si>
  <si>
    <t xml:space="preserve"> POR 2014-2020
Finanțare proprie – venituri proprii</t>
  </si>
  <si>
    <t xml:space="preserve"> Obiectivul proiectului  il constituie:Extinderea cu 1500 mp a spatiului  destinat cercetarii si inovarii din cadrul UMFVBT prin supraetajarea cladirii sectiei de microscopie electronica si farmacie, din str. Regiment 13 Calarasi, nr. 3;
</t>
  </si>
  <si>
    <t xml:space="preserve"> Fisa/Idee de proiect</t>
  </si>
  <si>
    <t>15.443.750,00-
17.650.000,00</t>
  </si>
  <si>
    <t>3.500.000,00-4.000.000,00</t>
  </si>
  <si>
    <t xml:space="preserve">Construire gradinita P +1 Dudestii Noi </t>
  </si>
  <si>
    <t xml:space="preserve"> Obiectivul proiectului:construire si dotare gradinita P +1 Dudestii Noi </t>
  </si>
  <si>
    <t>PNDR/ POR 2014-2020</t>
  </si>
  <si>
    <t>Reabilitarea si extinderea infrastructurii educationale din comuna Dudestii Noi</t>
  </si>
  <si>
    <t xml:space="preserve"> Obiectivul proiectului: modernizarea, extinderea si echiparea infrastructurii educaţionale pentru învățământul general obligatoriu (școli I - VIII)</t>
  </si>
  <si>
    <t xml:space="preserve">POR  2014-2020                   </t>
  </si>
  <si>
    <t>Construire Cresa de copii</t>
  </si>
  <si>
    <t xml:space="preserve"> Obiectivul proiectului: ingrijirea copiilor in perioada prescolara</t>
  </si>
  <si>
    <t xml:space="preserve">POR  2014-2020 / Surse proprii                  </t>
  </si>
  <si>
    <t xml:space="preserve">Constructie Liceu  </t>
  </si>
  <si>
    <t xml:space="preserve"> Obiectivul proiectului:numar de copii pregatiti si reducerea navetei la oras</t>
  </si>
  <si>
    <t>Reabilitare si amenajare Gradinita P.P. Giarmata, judetul Timis</t>
  </si>
  <si>
    <t xml:space="preserve"> Obiectivul proiectului:reabilitare, amenajare si dotare Gradinita P.P. Giarmata</t>
  </si>
  <si>
    <t xml:space="preserve">PT </t>
  </si>
  <si>
    <t>Reabilitarea, modernizarea și extinderea Grădiniței cu program prelungit Moșnița Nouă, comuna Moșnița Nouă</t>
  </si>
  <si>
    <t xml:space="preserve"> Obiectivul proiectului:creșterea numărului de copii și îmbunătățirea condițiilor oferite</t>
  </si>
  <si>
    <t>Reabilitarea, modernizarea și extinderea Grădiniței cu program prelungit Urseni, comuna Moșnița Nouă</t>
  </si>
  <si>
    <t>Obiectivul proiectului: creșterea numărului de copii și îmbunătățirea condițiilor oferite</t>
  </si>
  <si>
    <t>Reabilitarea, modernizarea și extinderea Grădiniței cu Program Prelungit Moșnița Veche, comuna Moșnița Nouă</t>
  </si>
  <si>
    <t>Construire Liceu Tehnologic Moșnița Nouă, comuna Moșnița Nouă</t>
  </si>
  <si>
    <t>Obiectivul proiectului: creșterea numărului de persoane calificate pentru ocuparea forței de muncă. Specializările se vor definitiva în urma discuțiilor purtate cu mediul de afaceri.</t>
  </si>
  <si>
    <t>Extindere grădinița cu program prelungit nr.20 Municipiul Timișoara 
str. M-tir Silviu Motohon nr.53;</t>
  </si>
  <si>
    <t>Extindere spatii invatamant, construire bazin înot si sala multifunctionala</t>
  </si>
  <si>
    <t>Extindere/ Refunctionaizare fosta Gradinita PP14 din incinta Colegiului National Banatean</t>
  </si>
  <si>
    <t>Reabilitarea, amenajarea și dotarea unităților de învățământ din comuna Pișchia, județul Timiș</t>
  </si>
  <si>
    <t>Obiectivul proiectului:reabilitarea și amenajarea imobilelor, și dotarea cu mobilier a școlilor și grădinițelor de pe raza comunei Pișchia</t>
  </si>
  <si>
    <t>Surse proprii</t>
  </si>
  <si>
    <t xml:space="preserve">Construire corp nou de cladire cu destinatia de scoala, loc. Utvin </t>
  </si>
  <si>
    <t xml:space="preserve">Obiectivul proiectului:construirea a patru sali de clasa si a doua grupuri sanitare la Scoala cu clasele I-VIII Utvin va duce la cresterea numarului de elevi de pe raza comunei  care vor frecventa cursurile acestei unitati de invatamant,  </t>
  </si>
  <si>
    <t>D.T.A.C + PT + D.D.E.</t>
  </si>
  <si>
    <t xml:space="preserve">1.111.409, 68 </t>
  </si>
  <si>
    <t xml:space="preserve">Construire gradinita cu 3 Sali de grupa in localitatea Utvin </t>
  </si>
  <si>
    <t xml:space="preserve"> Obiectivul proiectului: cresterea gradului de acces si participare  a populatiei  la educatia de calitate </t>
  </si>
  <si>
    <t xml:space="preserve">PNDR/POR  2014-2020                   </t>
  </si>
  <si>
    <t>Construire corp de cladire cu destinatie de scoala in localitatea Sinmihaiu Roman</t>
  </si>
  <si>
    <t xml:space="preserve"> Obiectivul proiectului: construire scoala in localitatea Sinmihaiu Roman</t>
  </si>
  <si>
    <t>Construirea unei gradinițe cu program prelungit si înființare unui Centru after school la Școala Gimnazială Pișchia</t>
  </si>
  <si>
    <t xml:space="preserve"> Obiectivul proiectului:creșterea gradului de acces și partricipare a populației la educație</t>
  </si>
  <si>
    <t>POR 2014-2020/Alte surse de finantare/Buget local</t>
  </si>
  <si>
    <t xml:space="preserve"> Comuna
Șag</t>
  </si>
  <si>
    <t>Extindere si etajare corp clădire grădinița Șag</t>
  </si>
  <si>
    <t>Primăria Șag</t>
  </si>
  <si>
    <t xml:space="preserve"> Obiectivul proiectului: optimizarea activității educative</t>
  </si>
  <si>
    <t>PNDR/ POR 2014-2020
/buget local /alte surse de finantare</t>
  </si>
  <si>
    <t xml:space="preserve">Masura  3.4.3 Incurajarea  excelentei in educatie  şi a schimbului  de bune practici </t>
  </si>
  <si>
    <t>Scoala medicala Timisoareana - de la educatia performanta la performanta profesionala - EDMED</t>
  </si>
  <si>
    <t xml:space="preserve">Universitatea de Medicină şi Farmacie „Victor Babeş” Timişoara (UMFVBT), Disciplina de Farmacologie </t>
  </si>
  <si>
    <t xml:space="preserve">Dezvoltarea invatamantului medical prin extinderea si achizitia de echipamente de noua generatie necesare in cadrul pregatirii universitare si postuniversitare,modernizarea, extinderea si echiparea Disciplinei de Farmacologie pentru pregatirea performanta universitara si postuniversitara in cadrul Facultatii de Medicina Generala a Universitatii de Medicină şi Farmacie „Victor Babeş” Timişoara, amenajare sali necesare pregatirii universitare si postuniversitare,amenajate sali de laborator si echiparea acestora cu aparatura de ultima generatie, cu tehnologie de varf din domeniul farmacologiei fundamentale, experimentale si clinice.
</t>
  </si>
  <si>
    <t xml:space="preserve">POR  2014-2020/Alte surse de finantare                   </t>
  </si>
  <si>
    <t xml:space="preserve">Şcoala de Sănătate Publică şi Management Sanitar (SSPMS), în cadrul Universităţii de Medicină şi Farmacie „Victor Babeş” Timişoara </t>
  </si>
  <si>
    <t>Universitatea de Medicina si Farmacie "Victor Babes Timisoara-Disciplina de Sănătate Publică şi Management</t>
  </si>
  <si>
    <t>Obiectivul proiectului: construcţie a unui corp de clădire cu două etaje şi a unui amfiteatru exterior cu 100 de locuri; utilarea completă a ansamblului în conformitate cu necesităţile SSPMS;</t>
  </si>
  <si>
    <t>Centru Regional Integrat de Training Experimental în Chirurgie</t>
  </si>
  <si>
    <t>Universitatea de Medicină și Farmacie Victor Babeș din Timișoara, 
Disciplina de Microchirurgie și Metodologia Cercetării Științifice.</t>
  </si>
  <si>
    <t xml:space="preserve">Obiectivul proiectului:  extinderea și dotarea suplimentară a centrului existent de Chirurgie Experimentală Pius Brânzeu, astfel încât să permită o dezvoltare a programelor naționale și internaționale de educație universitară, post-universitară și continuă deja existente și aflate în derulare în Centrul Pius Branzeu, în domenii chirurgicale ultraspecializate, de care beneficiază în prezent circa 400 de studenți precum și 300 de medici rezidenți și specialiști pe an. 
</t>
  </si>
  <si>
    <t>Fișă de proiect 
(SF din 2010)</t>
  </si>
  <si>
    <t xml:space="preserve">12 000 000 </t>
  </si>
  <si>
    <t xml:space="preserve">Centru Regional pentru Formare si Dezvoltare Abilitati Clinice  si Management  al Situatiilor de Urgenta Medicala </t>
  </si>
  <si>
    <t>Obiectivul proiectului: amenajarea  unui spatiu dedicat crearii  de abilitati  si cunostinte  specifice situatiilor de urgenta clinica in cadrul UMFVBT</t>
  </si>
  <si>
    <t xml:space="preserve">
Sistem educational pentru dezvoltarea de competenta in domeniul biologiei celulare si moleculare compatibile cu cerintele actuale de pe piata fortei de munca  - MOL-CEL-EDU</t>
  </si>
  <si>
    <t>Universitatea de Medicina si Farmacie „Victor Babeş” Timişoara 
Disciplina de biologie celulara si moleculara</t>
  </si>
  <si>
    <t>Obiectivele proiectului:
- imbunatatirea infrastructurii educationale 
- imbunatatierea calitatii si activitatilor educaltionale
- formare profesionala prin concordanta intre curricula universitara si piata fortei de munca
- desfasurare de programe de re-orientare profesionala pentru biologi, chimisti, biotehnologi
- formare de grupuri de cercetare intre-universitare
- atragerea studentilor catre activitate de cercetare
- facilitarea accesului tinerilor cercetatori din Timisoara la echipamente moderne de analiza
- dezvoltare de tehnologii, servicii si produse bio-medicale inovative
- cresterea transfer rezultatelor cercetării în sectorul privat</t>
  </si>
  <si>
    <t>POC / POCU 2014-2020</t>
  </si>
  <si>
    <r>
      <t xml:space="preserve">
</t>
    </r>
    <r>
      <rPr>
        <sz val="12"/>
        <rFont val="Calibri"/>
        <family val="2"/>
      </rPr>
      <t xml:space="preserve">POIM </t>
    </r>
  </si>
  <si>
    <r>
      <t xml:space="preserve">Timişoara </t>
    </r>
    <r>
      <rPr>
        <b/>
        <sz val="12"/>
        <rFont val="Calibri"/>
        <family val="2"/>
      </rPr>
      <t xml:space="preserve"> </t>
    </r>
  </si>
  <si>
    <t xml:space="preserve">Timişoara   </t>
  </si>
  <si>
    <t xml:space="preserve">Crearea Metropolei Timisoara 
</t>
  </si>
  <si>
    <t>Pol de crestere Timisoara</t>
  </si>
  <si>
    <t xml:space="preserve">Inventarierea terenurilor/siturilor industriale </t>
  </si>
  <si>
    <t>ADI Pol de crestere Timisoara / UAT-uri membre</t>
  </si>
  <si>
    <t xml:space="preserve">Idee  de proiect
</t>
  </si>
  <si>
    <t>Masura  4.1.2.Promovarea producerii și utilizării energiei din surse regenerabile</t>
  </si>
  <si>
    <t xml:space="preserve">Construirea unei centrale  de cogenerare  care utilizeaza  ca si combustibil biomasa </t>
  </si>
  <si>
    <t>Utilizarea Energiei geotermale</t>
  </si>
  <si>
    <t>Valorificarea resurselor regenerabile de Energie pentru producerea energiei Verzi prin „Parc pentru producție de energie  fotovoltacă cu putere de minim 1MW complet automatizat, recordat la SEN”</t>
  </si>
  <si>
    <t xml:space="preserve">24-30  </t>
  </si>
  <si>
    <t>IPA CBC-RO-SRB
IPA CBC RO-HU</t>
  </si>
  <si>
    <t xml:space="preserve">imbunătăţirea mediului urban construit, prin reabilitarea a peste 11.600 de metri pătrați de alei și platforme, a jardinierelor, a coloanelor de intrare în parc, în partea dinspre Catedrală, și a zonei șahiștilor, reconstrucția treptelor de acces, construirea unui sistem de irigare, refacerea infrastructurii (inclusiv înlocuirea branșamentelor de apă și a conductelor), revitalizarea materialului dendrofloricol cu noi arbori, plante perene, trandafiri, gard viu, gazon și amplasarea de mobilier urban nou și modern (110 coșuri de gunoi, 66 pergole, 134 bănci, 56 scaune și două rastele de biciclete)
</t>
  </si>
  <si>
    <t>Transformarea Pădurii Verzi (partea vis-à-vis de Institutul de Boli Cardiovasculare Timișoara) în Pădure - Parc şi loc de recreere prin amenajarea accesului pietonal şi velo nemotorizat şi realizarea unui traseu ecologic, monitorizarea, protecția și conservarea biodiversității</t>
  </si>
  <si>
    <t xml:space="preserve">Municipiul Timișoara- 
</t>
  </si>
  <si>
    <t xml:space="preserve"> Obiectivul proiectului vizează asigurarea accesibilității populației în spațiile verzi municipale, revitalizarea acestei porțiuni din Pădurea Verde sub aspect recreațional, ecologic, de protecție și conservare a biodiversității.  Realizarea unei  alei de acces ecologice pietonale prin pădure, pentru jogging, corelate cu o  pistă  pentru biciclete  și un traseu ecologic dedicat  protejării pădurii  - florei și faunei pe care o adăpostește. 
 Obiectivul proiectului: vizeaza  deschiderea  pădurii situate  în vecinătatea Institutului de Cardiologie Timișoara  cetățenilor, amenajarea de alei de acces ecologice, mobilier  urban ecologic, integrat sub aspect estetic și funcțional unei păduri, locuri de relaxare, pistă pentru bicictele și un traseu dedicat  educației ecologice. Astfel, lecțiile de ecologie pot fi relocate din  sala de clasă în natură, unde elevii pot intra în contact direct (vizual, olfactiv, tactil) cu elementele pădurii, definitorii pentru a li se inspira dragostea și respectul pentru natură. 
</t>
  </si>
  <si>
    <t xml:space="preserve">24-30 </t>
  </si>
  <si>
    <t xml:space="preserve"> "Tarzan Parc"- Padurea Verde Timisoara </t>
  </si>
  <si>
    <t xml:space="preserve"> CJTimis</t>
  </si>
  <si>
    <t xml:space="preserve"> Obiectivul proiectului:îmbunătăţirea calităţii mediului urban</t>
  </si>
  <si>
    <t>POR  2014-2020</t>
  </si>
  <si>
    <t xml:space="preserve">Municipiul Timişoara
</t>
  </si>
  <si>
    <t xml:space="preserve"> Obiectivul proiectului:îmbunătăţirea calităţii mediului urban, prin reamenajarea unui teren degradat, fost luciu de apă asanat, prin amenajarea unui nou loc de joacă pentru copii, cu echipamente moderne, structurate pentru diferite categorii de vârstă, cu spații de relaxare pentru copii și adulți,  amenajări de zone verzi, mobilare mobilier urban (bănci, coșuri deșeuri, rastel biciclete) și  iluminat cu panouri fotovoltaice și senzori de mișcare.</t>
  </si>
  <si>
    <t>Amenajare zona de  agrement si spatii de joaca, comuna Pischia, judetul Timis</t>
  </si>
  <si>
    <t>Locuri de joacă sigure penrtru copii din comună</t>
  </si>
  <si>
    <t>Realizarea unor piste de biciclete pe malul raului Bega in comuna Ghiroda si conectarea acestora la cele existente in municipiul Timisoara</t>
  </si>
  <si>
    <t>Realizarea unei retele de aproximativ 6 km de piste de biciclete pe malul raului Bega</t>
  </si>
  <si>
    <t>Amenajare zona de  agrement si spatii de joaca Parc Izvor, comuna Giarmata, judetul Timis</t>
  </si>
  <si>
    <t xml:space="preserve"> Obiectivul proiectului:amenajare si dotare zona de  agrement, zona sport, loc de joaca pentru copii  precum si a unei zone  pentru desfasurarea unor activitati cu caracter sportiv-educational in locatia Parc Izvor, comuna Giarmata, judetul Timis</t>
  </si>
  <si>
    <t xml:space="preserve">Infiintarea unei perdele ecologice de trecere dintre zona agricola si rurala prin consolidarea dealului din str.Carpati si amenajarea parcului Promenada </t>
  </si>
  <si>
    <t>Obiectivul proiectului:realizarea unei zone verzi destinate promenadei, activitatilor sportive si rectreative pe teritoriul comunei Dudestii Noi</t>
  </si>
  <si>
    <t>IPA CBC-RO-SRB</t>
  </si>
  <si>
    <t xml:space="preserve"> proiect mutat de la Masura 4,2,2 prin urmare la masura 4,1,3 s-a adaugat si perdele ecologice</t>
  </si>
  <si>
    <t xml:space="preserve">Urbanizare Cartier Kuncz  si 
Reconstructia ecologica  a Canalului Subuleasa  din cartierul Kuncz  </t>
  </si>
  <si>
    <t xml:space="preserve"> Obiectivul proiectului:reorganizare trafic (rutier,pietonal, velo - in special în zona canalelor);amenajare zone verzi (parcuri, scuaruri, aliniamente stradale) și protecția conservarea biodiversității prin realizarea unor coridoare ecologice;amenajare spatii publice; amenajare pieţe publice;amenajare locuri de joaca;
construcţii/funcţiuni conexe ( creşe, grădiniţe, scoli);dotări prin reabilitare/construire clădire şi dotare.</t>
  </si>
  <si>
    <t xml:space="preserve">POR 2014-2020 </t>
  </si>
  <si>
    <t>Restaurarea si amenajarea bisericii reformate din localitate</t>
  </si>
  <si>
    <t>Buget local / POR 2014-2020</t>
  </si>
  <si>
    <t>Restaurarea și amenajarea ansamblului arhitectural  al bisericilor</t>
  </si>
  <si>
    <t xml:space="preserve"> Obiectivul proiectului: restaurarea, consolidarea, protecția și conservarea monumentelor istorice. Dotări pentru expunerea și protecția patrimoniului cultural mobil și imobil. Activități de marketing și promovare turistică a obiectivelor  restaurate ale obiectivelor.</t>
  </si>
  <si>
    <t>Extindere si reabilitare imobil din Timişoara, str. V. Alecsandri, nr. 1</t>
  </si>
  <si>
    <t xml:space="preserve"> Obiectivul proiectului: reabilitare si refunctionalizare constructii </t>
  </si>
  <si>
    <t>Muzeul anticipației, științei și tehnicii Banat  
”FUTUROSCOP
TIMIȘOARA”</t>
  </si>
  <si>
    <t xml:space="preserve">Parteneriat Municipiul Timișoara, județul Timis, UPT, UVT, UMF, USAMVB printr-o Societatea de management și operare a obiectivului de investiție 
</t>
  </si>
  <si>
    <t>concept preliminiar</t>
  </si>
  <si>
    <t>PPP</t>
  </si>
  <si>
    <t>Municipiul Timișoara</t>
  </si>
  <si>
    <t>:creșterea atractivității Grădinii Zoologice, a numărului de vizitatori,  crearea de spații de expunere a unei colecții noi de animale, a spațiilor pentru cercetare in situ, a unor facilități noi. Suprafaţa construită este de 471,70 mp, şi suprafaţa desfăşurată de 1.262,70 mp, amenajări de terarii, şi acvarii la demisol, sală multifuncţională, sală expoziţională, săli de curs, şi 2 spaţii de cazare pentru copii în vederea organizării de tabere educaţionale, amfiteatru în aer liber (273 mp) pentru organizarea de manifestări şi serbări. Clădirea va potența  relațiile de colaborare și schimb de experiență cu alte grădini zoologice din țară și Europa, unități de învățământ din Municipiul Timișoara și din Județul Timiș, pentru organizarea unor activități școlare, activități din Programul de educație ecologică la nivel local.</t>
  </si>
  <si>
    <t xml:space="preserve">S F și PT </t>
  </si>
  <si>
    <t xml:space="preserve">Dudeştii  Noi </t>
  </si>
  <si>
    <t>Universul  APEI- Parc  de agrement, wellness şi petrecere a timpului liber</t>
  </si>
  <si>
    <t>Copnsiliul judetean Timis</t>
  </si>
  <si>
    <t>dezvoltarea  infrastructurii de turism  din judetul Timis, in scopul  cresterii atractivitatii  turistice a zonei  şi a imbunatatirii  nivelului de trai a populatiei prin crearea  de noi locuri de munca.
Obiective specifice:   
-Crearea si diversificarea  infrastructurii  şi a serviciilor  turistice prin realizarea unui aqua park pe o suprafata  de 110.500 mp cu o capacitate  maxima de  primire  de 2600 turisti/zi
-Cresterea  numarului de turisti  care viziteaza zona  de vest  a tarii  si a duratei  vizitei  lor.
-Crearea  de noi locuri  muncă prin  activitati de turism</t>
  </si>
  <si>
    <t>UNIVERSUL APEI – parc turistic de agrement in Dudestii Noi</t>
  </si>
  <si>
    <t xml:space="preserve"> Obiectivul proiectului:crearea şi extinderea infrastructurii de agrement, inclusiv a utilităţilor aferente</t>
  </si>
  <si>
    <t>Construire Sala Polivalenta Multifunctionala- capacitate 15000 locuri, Timisoara, Bv. I. Bulbuca</t>
  </si>
  <si>
    <t xml:space="preserve">Municipiul Timisoara 
Biroul Sport Cultura </t>
  </si>
  <si>
    <t xml:space="preserve">Obiectivele proiectului:
   - Dezvoltarea infrastructurii sportive in municipiul Timisoara.                                  
  -  Municipiul Timisoara nu detine o sala multifunctionala pentru jocurile sportive, clasate in prima categorie de importanta privind interesul iubitorilor sportului si traditia, respectiv  handbal, baschet, volei, fotbal de sala;                                                                                                      - Permite pregatirea sportiva si gazduirea meciurilor echipelor de jocuri la cel mai inalt nivel;                                                                                                                  
   -Nivel de competitii dorite: international                                                                                  
 - Omologarea internationala va creste capacitatea Romaniei de a gazdui meciuri de handbal, baschet, volei, futsal  de nivel european si international in fata publicului roman, respectiv competitii de box,gimnastica, lupte, arte martiale, tenis masa;                                                                                          
- Organizarea de evenimente culturale , congrese, conferinte profesionale, concerte de scena si alte evenimente
- Spatii auxiliare : spatii comerciale: unitati de alimentatie, magazine de articole sportive;                                                                                                                        - </t>
  </si>
  <si>
    <t>Buget local / CNI Sali de sport</t>
  </si>
  <si>
    <t>Construire Stadion cu   42000 locuriTimisoara, Bv. I. Bulbuca</t>
  </si>
  <si>
    <t xml:space="preserve">Municipiul Timisoara
Biroul Sport Cultura  </t>
  </si>
  <si>
    <t xml:space="preserve">Dezvoltarea infrastructurii sportive in municipiu Timisoara.                                
Municipiul Timisoara nu detine nici un stadion pentru jocurile sportive, clasate in prima categorie de importanta privind interesul iubitorilor sportului si traditia, respectiv  fotbalul si rugby-ul;                                                                          
Construirea unui stadion in aer liber, cu teren de iarba, cu tribune acoperite avand destinatii principale organizarea meciurilor de fotbal si rugby;                    
Permite pregatirea si gazduirea meciurilor echipei locale de fotbal la cel mai inalt nivel;  
Nivel de competitii dorite: FIFA-meciuri echipa nationala pentru World Cup; categoria IV UEFA- Champions League / EuropaLeague; FR Fotbal: Liga 1/ Cupa Romaniei  si celelalte competitii interne ; FR Rugby: Liga 1/ Cupa Romaniei  si celelalte competitii interne; Federatia Rugby Europa- meciuri de club din cupe europene;                                                                                              </t>
  </si>
  <si>
    <t>Buget local / CNI Complexuri sportive</t>
  </si>
  <si>
    <t>Construire Bazin de inot olimpic, Timisoara, Bv. I. Bulbuca</t>
  </si>
  <si>
    <t xml:space="preserve">Dezvoltarea infrastructurii sportive in municipiu Timisoara;                           
 Municipiul Timisoara nu detine bazin olimpic; Federatia Romana de Natatie recomanda construirea unor bazine olimpice competitionale care sa fie omologate pentru competitii internationale;                                                                                
Constructie de importanta normala, cu functiune obisnuita, functionarea acestuia neimplicand riscuri majore pentru societate si mediu/natura;- Structura salii bazinelor: 1.bazin inot olimpic 50.0x20.0 m , cu 10 culoare, cu adancimea medie a apei 2,2 m; -cf standardelor de omologare pentru competitii;2. bazin inot didactic 50mp, adancime medie apa 1,20 m;3. zona de circulatie;                                          
Permite pregatirea sportiva a sectiilor de natatie din cluburile locale, la un inalt nivel de logistica;                                                                                                     
Permite initierea in inot, selectia tinerilor pentru  natatia de performanta;                                                                                                Omologarea internationala va creste capacitatea Romaniei de a gazdui competitii de nivel european si international in fata publicului roman; </t>
  </si>
  <si>
    <t>SF la Compania Nationala de Investitii
HCLMT nr.215/23.11.2012 privind aprobarea asigurarii cofinantarii de catre  Municipiul Timisoara, in procent de minim 30% din valoarea lucrarilor de baza aferente</t>
  </si>
  <si>
    <t>Buget local / CNI Bazine de inot</t>
  </si>
  <si>
    <t>Dezvoltare baza turistica cu multiple oferte turistice, sporturi, spatii de recreere</t>
  </si>
  <si>
    <t>Obiectivul proiectului:dezvoltarea infrastructurii de agrement pe raza comunei</t>
  </si>
  <si>
    <t>Amenajare parcuri in comuna Sinmihaiu Roman</t>
  </si>
  <si>
    <t>Obiectivul proiectului:amenajare parcuri in comuna Sinmihaiu Roman</t>
  </si>
  <si>
    <t>Amenajare locuri de joaca in comuna Sinmihaiu Roman</t>
  </si>
  <si>
    <t>Construire sali de sport in comuna Sinmihaiu Roman</t>
  </si>
  <si>
    <t>Obiectivul proiectului:construire Sali de sport in comuna Sinmihaiu Roman</t>
  </si>
  <si>
    <t>Baza sportiva Giarmata</t>
  </si>
  <si>
    <t>Obiectivul proiectului:construirea unei baze sportive cu spatii destinate sportivilor, unde sa poata fi gazduite concursuri sportive. S-au gandit inclusiv spatii de cazare destinate sportivilor.</t>
  </si>
  <si>
    <t>Amenajare Strand Termal si Centru de recreere in comuna Giarmata</t>
  </si>
  <si>
    <t>Obiectivul  proiectului:construire Centru SPA, Zona de restaurant, Bazine si zona festivitati</t>
  </si>
  <si>
    <t xml:space="preserve">Construire Camin cultural </t>
  </si>
  <si>
    <t>Obiectivul proiectului:obiectiv nou si modern pentru activitati culturale</t>
  </si>
  <si>
    <t>Centru de recreere cu bazin de inot</t>
  </si>
  <si>
    <t>Obiectivul proiectului:marirea potentialului turistic si agrement al Comunei</t>
  </si>
  <si>
    <t>Reabilitare Camin Cultural Giarmata, judetul Timis</t>
  </si>
  <si>
    <t>Obiectivul proiectului:reabilitare, amenajare si dotare Camin Cultural Giarmata, judetul Timis</t>
  </si>
  <si>
    <t xml:space="preserve">Realizare fantana ornamentala pe canalul Bega </t>
  </si>
  <si>
    <t xml:space="preserve"> Obiectivul proiectului:creearea unui mediu ambiant placut, relaxant pentru petrecerea timpului liber. </t>
  </si>
  <si>
    <t>INFIINTAREA UNEI GRADINI BOTANICE IN TIMISOARA</t>
  </si>
  <si>
    <t>Universitatea de Stiinte Agricole si Medicina Veterinara a Banatului “Regele Mihai I l Romaniei” din Timisoara</t>
  </si>
  <si>
    <t>Obiectivele proiectului:
• Infiintarea unei gradini botanice cu scop didactic, de cercetare, recreational in zona Municipiului Timisoara
• Constituirea unui spatiu pentru desfasurarea unor evenimente ale comunitatii locale
   -</t>
  </si>
  <si>
    <t xml:space="preserve">proiect introdus in urma  propunerii primite de la doamna HORABLAGA  nr. cdd 2016-296/30/03/2016 </t>
  </si>
  <si>
    <t xml:space="preserve">Masura  4.2.3 Eficientizarea energetică a clădirilor publice și rezidențiale </t>
  </si>
  <si>
    <t>Municipiul Timişoara - Compartiment  Eficientizare Energetică</t>
  </si>
  <si>
    <t>Obiectivul proiectului:economie de energie pentru 1000 blocuri de locuinţe situate pe raza municipiului Timişoara</t>
  </si>
  <si>
    <t>Contorizare individuală in sectorul locuintelor</t>
  </si>
  <si>
    <t xml:space="preserve">Municipiul Timisoara
Colterm </t>
  </si>
  <si>
    <t xml:space="preserve">Obiectivul proiectului:Cresterea eficientei energetice in cladiri
Cresterea confortului  locatarilor </t>
  </si>
  <si>
    <t>Recirculare apă caldă de consum in cadrul cladirilor publice si in sectorul de locuinte</t>
  </si>
  <si>
    <t xml:space="preserve"> Municipiul Timisoara
Colterm </t>
  </si>
  <si>
    <t xml:space="preserve">Obiectivul proiectului:cresterea eficientei energetice in cladiri,
cresterea confortului  locatarilor </t>
  </si>
  <si>
    <t>2 .021.530,00</t>
  </si>
  <si>
    <t>Eficientizarea energetică a clădirilor publice prin anveloparea, modernizarea instalaţiilor şi echiparea cu celule fotovoltaice
+ sistem Esco</t>
  </si>
  <si>
    <t xml:space="preserve">Fisa/Idee de proiect
 </t>
  </si>
  <si>
    <t xml:space="preserve">Obiectivul proiectului:cresterea eficientei energetice in cladirile publice din Timisoara
cresterea confortului  locatarilor </t>
  </si>
  <si>
    <t xml:space="preserve">Reabilitarea termică a unitătilor de învăţămant  preşcolar  din Muncipiul Timişoara </t>
  </si>
  <si>
    <t>Obiectivul proiectului:reducerea cheltuielor aferente consumului energetic.</t>
  </si>
  <si>
    <t xml:space="preserve">Reabilitare  termica prin montare  termosistem  pe fatade  la  Gradinita P.P11 in Municipiul Timisoara, str.Versului nr.2 </t>
  </si>
  <si>
    <t xml:space="preserve">Obiectivul proiectului:reabilitare constructie </t>
  </si>
  <si>
    <t>Reabilitare  termica prin montare  termosistem  pe fatade  la Gradinita P.P27in Municipiul Timisoara, str.Brindusei  nr.15</t>
  </si>
  <si>
    <t>Obiectivul proiectului:reabilitare termica</t>
  </si>
  <si>
    <t>Reabilitarea termică a  şcolilor  generale din Muncipiul Timişoara</t>
  </si>
  <si>
    <t xml:space="preserve">Reabilitare  termica prin montare  termosistem  pe fatade la  Scoala Gimnaziala nr.2  Timisoara, str. Mures nr.8 </t>
  </si>
  <si>
    <t xml:space="preserve">Obiectivul proiectului:realizare construcţie </t>
  </si>
  <si>
    <t xml:space="preserve">Reabilitare  termica prin montare  termosistem  pe fatade la  Scoala Gimnaziala  nr.24   Timisoara, str. Brandusei nr.7 </t>
  </si>
  <si>
    <t xml:space="preserve">Reabilitare  termica prin montare  termosistem  pe fatade la  Scoala Gimnaziala nr.25  Timisoara, str. Cosminului  nr.42 </t>
  </si>
  <si>
    <t>Municipiul Timişoara-Biroul Scoli Spitale</t>
  </si>
  <si>
    <t>Realizare mansarda  la corpurile existent in regim P+1E si P+2E- Etapa I-a la Scoala Generala Nr.25, Timisoara, Strada Cosminului  nr.42</t>
  </si>
  <si>
    <t xml:space="preserve">Obiectivul proiectului:construire mansarda – spatii suplimentare </t>
  </si>
  <si>
    <t xml:space="preserve">Reabilitare  termica a liceelor din Municipiul Timişoara </t>
  </si>
  <si>
    <t xml:space="preserve">Obiectivul proiectului:reabilitare  termica </t>
  </si>
  <si>
    <t>Reabilitare Corp A - Lic. W. Shakespeare -  acoperis si instalatii - str. I. L. Caragiale, nr. 6”</t>
  </si>
  <si>
    <t xml:space="preserve">Municipiul Timişoara-prin Birou Scoli Spitale </t>
  </si>
  <si>
    <t xml:space="preserve">Reabilitare </t>
  </si>
  <si>
    <t>situatia proprietarilor este neclara</t>
  </si>
  <si>
    <t>Eficientizarea energetică, modernizarea și dotarea clădirilor publice din comuna Moșnița Nouă, jud. Timiș</t>
  </si>
  <si>
    <t>Economie de energie pentru 7 clădiri aflate în patrimoniul Comunei Moșnița Nouă</t>
  </si>
  <si>
    <t>Proiect integrat de reabilitare si eficientizare energetica a cladirilor publice din Comuna Dudestii Noi</t>
  </si>
  <si>
    <t xml:space="preserve"> Obiectivul proiectului: îmbunătățirea izolației termice a anvelopei clădirii, (pereți exteriori, ferestre, tâmplărie,  planșeu superior, planșeu peste subsol), șarpantelor și învelitoarelor, inclusiv măsuri de  consolidare a  clădirii; implementarea sistemelor de management energetic având ca scop imbunătățirea  eficienței energetice și monitorizarea consumurilor de energie (ex.  achiziționarea și  instalarea  sistemelor inteligente pentru promovarea și gestionarea energiei electrice ); utilizarea surselor regenerabile de energie pentru asigurarea necesarului de energie  termică pentru încălzire și prepararea apei calde de consum; înlocuirea corpurilor de iluminat fluorescent și incandescent cu corpuri de iluminat cu  eficiență energetică ridicată și durată mare de viata</t>
  </si>
  <si>
    <t>Cresterea eficientei energetice a cladirilor Spitalului Clinic de Boli Infectioase si pneumoftiziologie „Dr.V.Babes" Timisoara</t>
  </si>
  <si>
    <t xml:space="preserve"> Obiectivul proiectului: eficientizarea energetica a cladirilor spitalului,
cresterea calitatii actului medical.spitalul deserveste un areal extins , practic zona de  sud-vest a romaniei – judetele timis, caras-severin, hunedoara, arad
</t>
  </si>
  <si>
    <t xml:space="preserve">Eficientizare energetica prin  izolarea cladirilor vechi </t>
  </si>
  <si>
    <t xml:space="preserve"> Obiectivul proiectului: reducerea bugetului aferent incalzirii  </t>
  </si>
  <si>
    <t>Masura 4.2.4 Amenajarea peisagistică și îmbunătățirea designului cartierelor rezidențiale, prin zonare/reafectare funcțională de detaliu și stabilirea de standarde specifice de înălțime, culori, covor vegetal, mobilier urban etc.</t>
  </si>
  <si>
    <t xml:space="preserve">Municipiul Timisoara
</t>
  </si>
  <si>
    <t xml:space="preserve"> Obiectivul proiectului: definirea centrului de cartier drept un areal cu funcționalități socio-culturale multiple în care să se regăsească, într-o concepie urbanistică integrată, mai multe zone tematice înzestrate cu aptitudinea de a provica, stimula și susține interacțiunea, comunicarea, implicarea și atașamentul cetățenilor față de cartierul în care locuiesc.Obiectivele care fac obiectul proiectului sunt amplasate în cartierele de locuințe colective, monofuncțional-rezidențiale ale Timişoarei</t>
  </si>
  <si>
    <t>Amenajare peisagistica in comuna Ghiroda</t>
  </si>
  <si>
    <t xml:space="preserve"> Obiecitivul  proiectului:realizarea de parcuri si reamenajare zone verzi in comuna Ghiroda</t>
  </si>
  <si>
    <t>Buget local / POR
2014-2020</t>
  </si>
  <si>
    <t>M.4.3.2. Încurajarea ofertelor de pachete turistice integrate regional, bazate pe servicii de calitate, cu potențial ridicat de atractivitate</t>
  </si>
  <si>
    <t xml:space="preserve">Infiintarea unui Colegiu Regional pentru turism  in Timisoara </t>
  </si>
  <si>
    <t>Asociere de proiect  intre CJT, Primaria Timisoara, Universitatea de Vest</t>
  </si>
  <si>
    <t xml:space="preserve"> Obiectivul proiectului:imbunatatirea  calitatii serviciilor  in turism  prin realizarea si operationalizarea facilitatilor infrastructurale   si de servicii specifice  unei scoli  private de excelenta pentru calificarea  in servicii turistice </t>
  </si>
  <si>
    <t>proiect mutat de la masura  344</t>
  </si>
  <si>
    <t>Înființarea Centrului Regional de Dezvoltare Turistică</t>
  </si>
  <si>
    <t>Radu Dimeca, Consiliul Economic și Social</t>
  </si>
  <si>
    <t>Fișă/idee de proiect</t>
  </si>
  <si>
    <t xml:space="preserve">D.A.L.I. </t>
  </si>
  <si>
    <t>POR 2014-2020/ Alte surse de finantare</t>
  </si>
  <si>
    <t xml:space="preserve"> Obiectivul proiectului:cresterea numarului de turisti si pastrarea unui edificiu istoric</t>
  </si>
  <si>
    <t xml:space="preserve"> Obiecitivele  proiectului:
-Eficientizare organizationala, operationala si individuala in cadrul Directiei Politiei Locale Timisoara prin:
-Utilizarea Sistemelor de Masurare a Performantei
- Achizitia si  implementarea unui  sistem de management al performantei pentru a obtine rezultate mai bune in activitatile desfasurate in organizatie
- Achizitie de licente</t>
  </si>
  <si>
    <t xml:space="preserve"> POCA  </t>
  </si>
  <si>
    <t>M2 a Schimbarea formei 
juridice a RATT</t>
  </si>
  <si>
    <t xml:space="preserve">• Schimbarea formei juridice a RATT în societate comercială, conform OUG 30/1997 privind reorganizarea regiilor autonome și dispozițiilor ulterioare. </t>
  </si>
  <si>
    <t>M2b Implementarea contractului de servicii publice (CSP) pentru transportul public în polul de creştere</t>
  </si>
  <si>
    <t>Municipul Timișoara / 
CL comune</t>
  </si>
  <si>
    <t xml:space="preserve">• Implementarea de Contracte de Servicii Publice pentru transportul public non-feroviar în zona polului de creștere, conform regulamentului CE 1370/2007. </t>
  </si>
  <si>
    <t>M3a Transformare SMT Timișoara în autoritate strategică pentru transportul public în polul de creştere (ASPC)</t>
  </si>
  <si>
    <t>Municipul Timișoara
PC, CJT, ADR VEST</t>
  </si>
  <si>
    <t>• Transformarea Societății Metropolitane de Transport Timișoara într-o autoritate strategică unică pentru planificarea mobilității la nivelul polului de creștere, inclusiv aspecte relevante pentru mobilitate privind dezvoltarea spațială și economică, fie în cadrul ADI ZMT, fie într-o altă formă permisă de cadrul legal. 
• ASPC ar fi responsabilă atât pentru integrarea planurilor sectoriale între ele (de exemplu PUG-urile diverselor UAT-uri), precum și pentru integrarea planurilor din diverse sectoare. 
• ASPC ar fi responsabilă pentru actualizarea și supervizarea implementării planurilor strategice precum PMUD sau SIDU.</t>
  </si>
  <si>
    <t>M3b Birou pentru inovatii in mobilitate</t>
  </si>
  <si>
    <t>Municipul Timișoara</t>
  </si>
  <si>
    <t>• Înființarea în cadrul structurii organizatorice a primăriei a unui birou care ar fi responsabil cu dezvoltarea de inițiative pentru implementarea unor concepte noi privind mobilitatea, precum car pooling, car sharing, smart logistics, utilizarea combustibililor alternativi etc. 
• Ar urma să funcționeze în colaborare cu universități, alte entități de cercetare, ONG-uri și principalii actori din sectorul privat. 
• Ar urma să supervizeze elaborarea noilor standarde relevante pentru infrastructura și serviciilor de mobilitate (de ex. un manual de amenajare peisagistică a drumurilor).</t>
  </si>
  <si>
    <t>M5c Integrarea şi îmbunătăţirea instituţională privind siguranţa rutieră</t>
  </si>
  <si>
    <t>Municipul Timișoara, Politia Locala, Politia Rutiera</t>
  </si>
  <si>
    <t>• Desemnarea, de poliția locală, de primărie și de poliția rutieră a câte unui angajat dedicat exclusiv siguranței rutiere care să se ocupe de analiza datelor privind incidentele și accidentele rutiere, să pregătească planuri de acțiune (reactive și proactive), să conducă campanii publice și activități educaționale în școli și alte instituții, să își aducă contribuții privind proiectarea infrastructurii rutiere, să asigure cooperarea cu ONG-uri dedicate siguranței rutiere. 
• O activitate prioritară ar reprezenta-o pregătirea unui set de propuneri pentru îmbunătățirea imediată a siguranței rutiere pe rețeaua de artere și drumuri colectoare din municipiu.</t>
  </si>
  <si>
    <t>S8 Dezvoltare Institutionala -transport public metropolitan</t>
  </si>
  <si>
    <t>• Instruirea unei echipe de profesioniști care să se ocupe de analiza, corectarea și prevenirea uzurilor și accidentelor cauzate nereguli sistematice în stilul de conducere sau de mentenanță a căii/flotei. 
• Instruirea personalului de bord asupra stilului optim, ecologic și sustenabil de conducere, monitorizarea respectării acestuia.
• Instruirea personalului de mentenanță asupra regulilor de monitorizare, rectificare și prevenire a uzurilor bandajelor și a defectelor din calea de rulare.</t>
  </si>
  <si>
    <t xml:space="preserve">Direcția Poliției Locale Timișoara / Municipiul Timisoara </t>
  </si>
  <si>
    <t xml:space="preserve"> Obiectivele proiectului:
• Sistem informatic cu harta interactiva, echipamente IT, echipamente active de retea, licente, statii de emisie receptie in sistem TETRA cu gps incorporat, echipament de inregistrare audio video, etc.;
• Achizitie autoturisme special dotate cu sisteme de atentionare luminoasa si audio precum si cu sistem de inregistrare audio video interior/exterior, sistem de inregistrare foto video pentru detectare viteza si posibilitate inregistrare infractiuni care au loc pe drumurile publice si care vizeaza imbunatatirea sigurantei rutiere
• Constructie si amenajare spaţiu de monitorizare, dotare spaţiu cu echipamente, mobilier</t>
  </si>
  <si>
    <t>Surse proprii / POC</t>
  </si>
  <si>
    <t xml:space="preserve"> Obiectivele proiectului:
-Asigurarea securitatii si imbunatatirea calitatii vietii cetatenilor:
- Extinderea retelei de supraveghere  prin instalarea de mijloace video de supraveghere a spaţiilor publice cu risc crescut infractional in cel putin 50 de locatii;
- Eradicarea fenomenului cersetoriei in municipiu
- Cresterea gradului de operativitate in interventie si identificare ulterioara
- Cresterea eficientei utilizarii resursei umane la nivelul institutiei
- Sporirea mobilitatii fortelor de ordine publica
- Constructie si amenajare spaţiu de monitorizare, dotare spaţiu cu echipamente, mobilier</t>
  </si>
  <si>
    <t>Obiectivele proiectului:
- Eficientizarea activităților operaționale ale Poliției Locale Timișoara prin achizitia:
- Pachete soft si aplicatii informatice pentru gestionarea proceselor verbale de contraventie
- Echipamente IT</t>
  </si>
  <si>
    <t>Masura  5.2.1.Consolidarea serviciilor publice locale ca interfeţe de contact prietenos cu locuitorii și cu vizitatorii</t>
  </si>
  <si>
    <t xml:space="preserve"> Extinderea, modernizarea si dotarea la standarde europene a dispeceratului Directiei Politiei Locale</t>
  </si>
  <si>
    <t xml:space="preserve"> Obiecitivele proiectului:
- Eficientizarea activităților operaționale ale Poliției Locale Timișoara prin:
- Extinderea cladirii situata in str.Avram Imbroane nr. 54, sediul Directiei Politiei Locale Timisoara, cladire aflata in proprietatea municipiului Timisoara, in folosinta DPLT;
- Dotarea spatiului cu echipamente specifice: monitoare, statii de lucru, servere, echipamente de retea, de telecomunicatii etc. precum si cu mobilier aferent;
Dotarea spatiului cu sisteme antiefractie, supraveghere video cu circuit inchis, sistem de alarmare si stingere incendii.  </t>
  </si>
  <si>
    <t>POCA</t>
  </si>
  <si>
    <t>Extindere corp administrativ sediu Primarie</t>
  </si>
  <si>
    <t xml:space="preserve"> Obiectivul proiectului:suprafata marite pentru deservirea populatiei</t>
  </si>
  <si>
    <t>Masura  5.2.2.Creşterea atenţiei acordate grupurilor defavorizate, prin promovarea de proiecte de incluziune socială şi culturală;</t>
  </si>
  <si>
    <t>Constituire Grup de Acţiune Locală(GAL) şi elaborare strategie de dezvoltare</t>
  </si>
  <si>
    <t xml:space="preserve">Constituirea GAL-ului şi elaborarea strategiei sale de dezvoltare şi a planului de acţiune. Grupul de acţiune locală (GAL) trebuie să fie constituit la nivel urban şi să fie format din reprezentanţi ai intereselor socio-economice locale ale sectoarelor public şi privat, precum antreprenori şi asociaţiile acestora, autorităţi locale, asociaţii de cartier sau asociaţii urbane, grupuri de cetăţeni (minorităţi, cetăţeni vârstnici, femei/bărbaţi, tineri, antreprenori, etc), organizaţii comunitare şi voluntare, etc. Conform ghidului general POR, în procesul decizional de selecţie, cel puţin 50% din drepturile de vot trebuie să le revină partenerilor din sectorul privat şi niciun grup de interese nu trebuie să deţină singur mai mult de 49% din drepturile de vot.
Din punctul de vedere al dimensiunii, populaţia vizată de GAL va cuprinde între 10.000 şi 150.000 de locuitori. Teritoriul va cuprinde una sau mai multe zone urbane marginalizate (cum ar fi zone de tip ghetou cu blocuri) alături de zona urbană funcţională din care fac parte acestea. 
</t>
  </si>
  <si>
    <t>Masura 5.2.3.Aplicarea principiilor şi soluţiilor smart în funcţionarea administraţiei şi în dezvoltarea locală;</t>
  </si>
  <si>
    <t xml:space="preserve">Formare pentru asigurarea  eticii si creşterii integritatii </t>
  </si>
  <si>
    <t xml:space="preserve"> Municipiul Timisoara
</t>
  </si>
  <si>
    <t>Programe de perfectionare a functionarilor publici</t>
  </si>
  <si>
    <t xml:space="preserve"> Încurajarea asocierii societatii civile si a instituţiilor de învăţământ la proiecte şi acţiuni vizând dezvoltarea atitudinilor participative şi a spiritului civic</t>
  </si>
  <si>
    <t xml:space="preserve">programe si activitati de voluntariat, programe de practica a studentilor, grupuri de consultare </t>
  </si>
  <si>
    <t xml:space="preserve">surse proprii </t>
  </si>
  <si>
    <t>Elaborarea PATZ Zona metropolitană Timișoara</t>
  </si>
  <si>
    <t xml:space="preserve">ADI PCT </t>
  </si>
  <si>
    <t>Delimitarea Zonei metropolitane Timișoara (ZMT)
Auditul teritorial al ZMT
Analiza SWOT a ZMT
Definirea profilului spațial actual al ZMT
Analiza problemelor de coerență în organizarea spațiului și amenajarea teritoriului ZMT
Soluții pentru optimizarea organizării spațiului și amenajării integrate a teritoriului ZMT</t>
  </si>
  <si>
    <t>D.A.L.I.</t>
  </si>
  <si>
    <t>Contract de execuţie nr.292/21.10.2015   
   pentru DALI +PT;</t>
  </si>
  <si>
    <t xml:space="preserve">S.F. </t>
  </si>
  <si>
    <t xml:space="preserve"> Obiectivul proiectului:Inventarierea siturilor industriale poluante, in vederea ecologizarii terenurilor degradate și interzicerea utilizării substanţelor periculoase în spaţiile rezidenţiale</t>
  </si>
  <si>
    <t xml:space="preserve"> Obiectivul proiectului:cresterea productiei de energie din resurse regenerabile.In vederea conformarii la obiectivului UE trasat pina in 2020 si cunoscut sub denumirea de "20-20-20" precum si creșterea cotei de energie produsă din surse regenerabile, reducerea costurilor cu combustibilul, reducerea prețului produsului final</t>
  </si>
  <si>
    <t xml:space="preserve"> Obiectivul proiectului:cresterea productiei de energie din resurse regenerabile,Creșterea cotei de energie produsă din surse regenerabile, reducerea costurilor cu combustibilul</t>
  </si>
  <si>
    <t xml:space="preserve"> Obiectivul proiectului:asigurarea energiei din surse regenerabile. 
execuție lucrări parc fotovoltaic, inclusiv furnizare și montare echipamente și utilaje cu montaj, utilaje și echipamente de transport, și dotări, efectuarea tuturor testelor legate de punerea în funcțiune și obținerea autorizațiilor/avizelor.
</t>
  </si>
  <si>
    <t xml:space="preserve">Obiectivele proiectului:
- constructie cladire(S-parcare) P+4 
- amenajare biblioteca multimedia si spatii de studiu 
- amenajare saptii pentru desfasurarea activitatii  didactice
- dotari </t>
  </si>
  <si>
    <t xml:space="preserve">Gradul de maturitate( Fisa/idee de proiect,SF/PT,etc) </t>
  </si>
  <si>
    <t xml:space="preserve">Îmbunătăţirea mediului urban prin îmbunătăţirea mediului urban construit, prin reabilitarea aleilor construirea unui sistem de irigare, revitalizarea materialului dendrofloricol cu noi arbori şi arbuşti, instalarea gazonului şi amplasarea de mobilier urban modern (bănci, coşuri de gunoi, pergole, etc).
În principal, modernizarea propune o armonizare a stilului peisager al fondului general a amenajării existente. 
</t>
  </si>
  <si>
    <t>DALI si PT</t>
  </si>
  <si>
    <t xml:space="preserve">Îmbunătăţirea mediului urban construit, prin reabilitarea aleilor construirea unui sistem de irigare, revitalizarea materialului dendrofloricol cu noi arbori şi arbuşti, instalarea gazonului şi amplasarea de mobilier urban modern (bănci, coşuri de gunoi, pergole, etc).
În principal, modernizarea propune o armonizare a stilului peisager al fondului general a amenajării existente. 
</t>
  </si>
  <si>
    <t xml:space="preserve">
Obiectivul proiectului: restaurarea, consolidarea, protecţia şi conservarea monumentelor istorice;Restaurarea, protecţia, conservarea şi realizarea picturilor interioare, frescelor,  picturilor murale exterioare;Restaurarea şi remodelarea plasticii faţadelor;Dotări interioare (instalaţii, echipamente şi dotări pentru asigurarea condiţiilor de  climatizare, siguranţă la foc, antiefracţie); Dotări pentru expunerea şi protecţia patrimoniului cultural mobil şi imobil;Activități de marketing și promovare turistică a obiectivului restaurat, în cadrul proiectului.</t>
  </si>
  <si>
    <t xml:space="preserve"> Masura 5.3.1 Analiza conformității dintre PUG-uri şi  PUZ-uri Municipiului Timișoara și ale comunelor din zona de influență, în vederea asigurării coerenței morfo-funcționale a PCT şi a relaţiilor sale cu sistemul urban naţional şi transfrontalier.</t>
  </si>
  <si>
    <t>Masura 3.1.3 Sprijinirea manifestărilor cu caracter cultural/multicultural, cu mare impact asupra populaţiei şi capacitate ridicată de construcţie identitară locala şi regională şi de formare a spiritului civic şi a culturii dezvoltării</t>
  </si>
  <si>
    <t>Masura  4.1.3 Creșterea suprafețelor de spații verzi, prin amenajarea de parcuri,scuaruri, faţade verzi, gradini etajate  în zonele rezidențiale dens populate și extinderea perdelelor forestiere,a perdelelor ecologice</t>
  </si>
  <si>
    <t xml:space="preserve">M.4.3.1.Punerea în valoare  a patrimoniului  cultural şi a resurselor  peisagistice locale, prin promovarea  de trasee turistice tematice  şi sprijinirea  turismului festivalier </t>
  </si>
  <si>
    <t>Masura  4.2.2 Realizarea de structuri destinate deservirii comerciale, sociale, cultural-sportive şi de agrement  în conformitate cu indicatorii de deservire ai locuirii de tip urban, pe întreaga suprafață a PCT</t>
  </si>
  <si>
    <t xml:space="preserve">Masura 5.1.1 Imbunatatirea comunicarii, a schimbului  de informaţii şi bune practici  dintre direcţiile şi serviciile primariilor </t>
  </si>
  <si>
    <t>Buget local/POR 2014-2020</t>
  </si>
  <si>
    <t>POR 2014-2020/Buget local/Alte surse</t>
  </si>
  <si>
    <t>Buget CNCF-CFR S.A</t>
  </si>
  <si>
    <t>POR 2014-2020/Buget local</t>
  </si>
  <si>
    <t>POR2014-2020</t>
  </si>
  <si>
    <t xml:space="preserve">Buget local/venituri din operarea parcarilor/parteneriat public -privat </t>
  </si>
  <si>
    <t xml:space="preserve">Buget local/parteneriat public -privat </t>
  </si>
  <si>
    <t xml:space="preserve">venituri generate din parcari </t>
  </si>
  <si>
    <t xml:space="preserve">Buget local/venituri generate din parcari </t>
  </si>
  <si>
    <t>POIM/Buget de stat/Alte surse</t>
  </si>
  <si>
    <t xml:space="preserve"> PNDR/Buget  local/Alte surse de finanţare </t>
  </si>
  <si>
    <t xml:space="preserve">Buget local/Sponsori din sectorul privat </t>
  </si>
  <si>
    <t xml:space="preserve">Buget Politia Locala/Rutiera </t>
  </si>
  <si>
    <t>IPA CBC RO-SRB
IPA CBC RO-HU</t>
  </si>
  <si>
    <t>Masura  4.1.1.Creşterea atractivităţii spaţiului public prin mărirea calităţii factorilor de mediu, prin „zero emisii poluante"</t>
  </si>
  <si>
    <t xml:space="preserve"> Masura 1.1.2.Incurajarea colaborării dintre instituţiile publice, centrele de  cercetare , universități şi mediul de afaceri</t>
  </si>
  <si>
    <t xml:space="preserve">Masura  5.1.2 Creşterea nivelului de informatizare şi de interconectare a tuturor primăriilor din PCT </t>
  </si>
  <si>
    <t>500.000/an</t>
  </si>
  <si>
    <t>2206250/an</t>
  </si>
  <si>
    <t>30.000/an</t>
  </si>
  <si>
    <t>132375/an</t>
  </si>
  <si>
    <t>300.000/an</t>
  </si>
  <si>
    <t>1323750/an</t>
  </si>
  <si>
    <t>Masura 4.2.1. Reabilitarea zonelor și cartierelor istorice, reinvestirea funcționalã a spațiilor și clãdirilor dezafectate, prin proiecte de regenerare urbanã</t>
  </si>
  <si>
    <t xml:space="preserve">PORTOFOLIU DE PROIECTE </t>
  </si>
  <si>
    <t>• Construcția unei rețele de piste extraurbane de biciclete în lungime totală de 224 km, care acoperă întregul pol de creștere, dintre care au fost selectate 5 piste (în lungime totală de 61 km) pentru implementare pe perioada planului de mobilitate (2016 – 2030).</t>
  </si>
  <si>
    <t>POR 2014-2020 AP8 PI 8.1</t>
  </si>
  <si>
    <t>stadiu februarie 2017</t>
  </si>
  <si>
    <t>LOCATIE: str.Pavlov nr. 19 cu probleme juridice; nu a fost identificat un alt spatiu</t>
  </si>
  <si>
    <t>Reabilitarea, modernizarea, extinderea  si  echiparea infrastructurii unui nou centru de zi, destinat copiilor defavorizati in pericol de separare de familia lor</t>
  </si>
  <si>
    <t xml:space="preserve">Reabilitarea termica a caminului pentru persoane varstnice Timisoara si cresterea eficientei energetice
</t>
  </si>
  <si>
    <t>Municipiul Timişoara 
Caminul pentru persoane varstnice</t>
  </si>
  <si>
    <t xml:space="preserve"> Locatie: str. Inocentiu Klein nr. 25-29; cuprins in Programul de Dezvoltare 2017 pentru proiectare </t>
  </si>
  <si>
    <t>POR 2014-2020
 AP 3 PI 3.1 OP. B</t>
  </si>
  <si>
    <t xml:space="preserve">  Reabilitare a doua cladiri - corp cazare si corp centrala termica - aferente Caminului pentru Persoane Varstnice si scaderea consumului energetic. Imbunatatirea izolatiei termice a anvelopei cladirilor; reabilitarea sistemului de incalzire si a sistemului de furnizare a apei calde; instalare sisteme alternative de producere a energiei; refacere instalatie electrica si montare corpuri iluminat cu eficienta ridicata </t>
  </si>
  <si>
    <t>Consolidare, reabilitare, modernizare și dotare clădire în vederea extinderii rețelei de centre de zi pentru persoane vârstnice, Timișoara</t>
  </si>
  <si>
    <t>Municipiul Timișoara DASC</t>
  </si>
  <si>
    <t xml:space="preserve">Reabilitare/Modernizare/
Extindere/Dotare  centru comunitar de consiliere prenatală și intervenție timpurie </t>
  </si>
  <si>
    <t>POR 2014-2020
AP 8 PI 8.1 OS 8.3</t>
  </si>
  <si>
    <t>LOCATIE: str. Canal Bega, nr.1; cladirea nu este intabulata</t>
  </si>
  <si>
    <t>DORIAN FIT</t>
  </si>
  <si>
    <t>Reabilitarea/Modernizarea/
Dotarea infrastructurii de servicii sociale fără componentă rezidențială, destinată persoanelor vârstnice, prin înființarea unei noi unități de îngrijire la domiciliu</t>
  </si>
  <si>
    <t xml:space="preserve">Obiectivul proiectului :
Creşterea gradului de acoperire cu servicii sociale destinate persoanelor vârstnice, în Municipiul Timișoara.
Indicatorii proiectului:  
1. Reabilitarea/modernizarea/dotarea unei noi unități de îngrijire la domiciliu pentru persoane vârstnice fără componentă rezidenţială.
2. Un număr de 20 persoane vârstnice  vor beneficia de servicii sociale într-un nou Centru de zi reabilitat/modernizat/ dotat , dintre care 10 beneficiari -femei, 10 beneficiari-bărbați, un beneficiar - persoană de etnie rromă.
</t>
  </si>
  <si>
    <t>Municipiul Timișoara
DASC</t>
  </si>
  <si>
    <t>LOCATIE: bd. 16 decembrie 1989 nr.15-16</t>
  </si>
  <si>
    <t>Modificat denumire proiect din CENTRU CONSILIERE PSIHOSOCIALA in UNITATE DE INGRIJIRE LA DOMICILIU si buget din 2.000.000 E in 321.110 E</t>
  </si>
  <si>
    <t>modificat buget din 1.500.000 E in 418.885 E</t>
  </si>
  <si>
    <t>modificat obiectiv - diminuat lungime piste de la 224 km la 61 km</t>
  </si>
  <si>
    <t>MODIFICARI FATA DE HCL193/2016</t>
  </si>
  <si>
    <t>POR 2014-2020
AP 3 PI 3.1 OP.B</t>
  </si>
  <si>
    <t xml:space="preserve">Municicpiul Timișoara Spitalul clinic de boli infectioase si pneumoftizilogie „Dr.V.Babes" Timisoara / Municipiul Timisoara </t>
  </si>
  <si>
    <t xml:space="preserve">Municipiul Timișoara
</t>
  </si>
  <si>
    <t>LOCATIE: str. Gh.adam nr.13</t>
  </si>
  <si>
    <t>Modificat solicitant si adaugat si Municipiul Timisoara</t>
  </si>
  <si>
    <t>POR 2014-2020
AP 8 PI 8.1 OS ...</t>
  </si>
  <si>
    <t>Modificat sursa de finantare din IPA CBC in POR AP 8 si buget din 793201 E in 453.258 E</t>
  </si>
  <si>
    <t>se propune eliminare din lista - proiect tehnic realizat in anul 2008, suprafetele din CF nu mai coresăund, lucrarile au fost partial realizate din Buget local</t>
  </si>
  <si>
    <t>se propune eliminarea din lista - terenul a fost concesionat RATT</t>
  </si>
  <si>
    <t xml:space="preserve">se propune eliminarea din lista - terenul a fost preluat cu conditia de a fi utilizat doar  pentru construirea de locuinte ANL; </t>
  </si>
  <si>
    <t>proiect intocmit, licitatie in derulare</t>
  </si>
  <si>
    <t>proiect intocmit, faza obtinere AC</t>
  </si>
  <si>
    <t>DALI şi PT</t>
  </si>
  <si>
    <t>DALI și PT</t>
  </si>
  <si>
    <t>modificat buget din 15.000.000 lei in 6.551.510 lei</t>
  </si>
  <si>
    <t>nedemarat</t>
  </si>
  <si>
    <t>se propune eliminarea din lista - terenul va fi amenajat din bugetul local si suprafata din Cf difera de suprafata reala</t>
  </si>
  <si>
    <t>18 - 24</t>
  </si>
  <si>
    <t>LOCATIE: str. A.Imbroane nr.90</t>
  </si>
  <si>
    <t xml:space="preserve"> RO - HU 2014-2020
OS 1.2
 sau Buget local</t>
  </si>
  <si>
    <t>stadiu aprilie 2016</t>
  </si>
  <si>
    <t>POR 2014-2020 
AP 10
Buget local</t>
  </si>
  <si>
    <t xml:space="preserve">Reabilitare constructii,instalaii si utilitati cladirea B2  la Colegiul Tehnic E.Ungureanu </t>
  </si>
  <si>
    <t>LOCATIE: (p-ta Huniade nr. 3)</t>
  </si>
  <si>
    <t>POR 2014-2020
AP 4 PI 4.4</t>
  </si>
  <si>
    <t>cladire internat  - neelgibil pe 3.1.B</t>
  </si>
  <si>
    <t xml:space="preserve"> Centru Social de Urgenta pentru Persoane fara Adapost cu Cantina Sociala Timisoara Municipiul Timisoara 
UPU Timisoara (Spitalul Judetean)</t>
  </si>
  <si>
    <t xml:space="preserve">Obiective:
• Furnizarea de servicii  integrate medico-sociale/stradale , pentru 50 de persoane  adulte , aflate in risc de excluziune sociala, persoane cu disabilitati, batrani.Oferirea de servicii de consiliere psihosociala
•Asigurarea 24/24 ore asistenta telefonica/on line pentru cazurile  deosebite sau cu risc vital, victime ale violentei sau abandonului. Serviciul poate fi accesat gratuit de orice persoana care poate sesiza echipa de interventie.
Asigurarea cazarii in regim de urgenta, in  sistem izolator, pentru persoanele aduse cu ambulanta sociala, care nu necesita spitalizare, avand o capacitate de  numar de 15 locuri.
Furnizare de servicii integrate socio-medicale pentru 50 de persoane adulte fara suport familial aflate in pericol de excluziune sociala.
</t>
  </si>
  <si>
    <t xml:space="preserve">LOCATIE: str. Telegrafului nr.8 </t>
  </si>
  <si>
    <t xml:space="preserve"> Obiectiv: Asigurarea serviciilor rezidentiale pentru un numar de 60 de persoane adulte, inclusiv batrani cu probleme de sanatate, adictii si aflate in pericol de marginalizare sociala si lipsiti de suport familial si social.
Asigurarea de servicii socio-medicale pentru persoane fara apartinatori, externate din spitale 
Asistenta psihologica, juridica si consiliere sociala in vederea intocmirii documentelor personale.
</t>
  </si>
  <si>
    <t xml:space="preserve"> Centru Social de Urgenta pentru Persoane fara Adapost cu Cantina Sociala 
Timisoara 89  </t>
  </si>
  <si>
    <t>modificat valoarea din 1.000.000E in 1.020.000E</t>
  </si>
  <si>
    <t>Constructie clădire cu destinaţia creşă, str. I.I.de la Brad</t>
  </si>
  <si>
    <t xml:space="preserve"> Constructie clădire cu destinaţia creşă, str. Cocea nr.21</t>
  </si>
  <si>
    <t xml:space="preserve">LOCATIE: str. Popa Sapca nr.5 </t>
  </si>
  <si>
    <t xml:space="preserve">Construire spatii invatamint si utilitati - «Construire Corp 2 al Liceului Teoretic Nikolaus Lenau pt. Scoala Gimnaziala Nikolaus Lenau», Timişoara </t>
  </si>
  <si>
    <t xml:space="preserve">se propune introducerea in lista ca urmare a analizarii necesitatii proiectului </t>
  </si>
  <si>
    <t>LOCATIE: str. I.I de la Brad</t>
  </si>
  <si>
    <t>LOCATIE: str.Cocea nr.21</t>
  </si>
  <si>
    <t xml:space="preserve">Reabilitare si extindere constructii si instalatii
</t>
  </si>
  <si>
    <t xml:space="preserve"> LOCATIE: str. Ghe. Adam, nr. 13
</t>
  </si>
  <si>
    <t xml:space="preserve">Extindere si modernizare ansamblu construit existent la Spitalul de boli Infectioase si Pneumoftiziologie dr. V. Babes din Timisoara
</t>
  </si>
  <si>
    <t>Buget local
POR 2014-2020</t>
  </si>
  <si>
    <t>M16b Amenajarea unei rețele regionale 
de piste de biciclete</t>
  </si>
  <si>
    <t>Municipiul Timișoara 
DASC</t>
  </si>
  <si>
    <t xml:space="preserve">POR  2014-2020    
 AP4 PI4.4          </t>
  </si>
  <si>
    <t xml:space="preserve">POR  2014-2020   
AP4  PI4.4              </t>
  </si>
  <si>
    <t>MARTIE 2017</t>
  </si>
  <si>
    <t>Constructie si dotare obiectiv nou</t>
  </si>
  <si>
    <t xml:space="preserve">Municipiul Timișoara Spitalul clinic de boli infectioase si pneumoftizilogie „Dr.V.Babes" Timisoara / Municipiul Timisoara </t>
  </si>
  <si>
    <t xml:space="preserve">Municipiul Timişoara
 </t>
  </si>
  <si>
    <t xml:space="preserve"> Obiectivul proiectului: îmbunătăţirea calităţii mediului urban</t>
  </si>
  <si>
    <t xml:space="preserve"> Obiectivul proiectului: îmbunătăţirea calităţii mediului urban, prin reamenajarea unui teren degradat, fost luciu de apă asanat, prin amenajarea unui nou loc de joacă pentru copii, cu echipamente moderne, structurate pentru diferite categorii de vârstă, cu spații de relaxare pentru copii și adulți,  amenajări de zone verzi, mobilare mobilier urban (bănci, coșuri deșeuri, rastel biciclete) și  iluminat cu panouri fotovoltaice și senzori de mișcare.</t>
  </si>
  <si>
    <t>Reabilitarea, modernizarea şi echiparea Ambulatoriului de specialitate al Clinicii de Recuperare, Medicină Fizică şi Balneologie din cadrul Spitalului Clinic Municipal de Urgenţă Timişoara</t>
  </si>
  <si>
    <t xml:space="preserve"> Creşterea caracterului terapeutic şi preventiv al serviciilor de sănătate din domeniul recuperare medicală, creşterea capacităţii de tratament a  unităţii medicale la aprox. 1100 pacienţi/lună</t>
  </si>
  <si>
    <t>Achizitie proiectare in curs de desfasurare</t>
  </si>
  <si>
    <t>POR 2014-2020
Axa Prioritatea de investitii 8.1</t>
  </si>
  <si>
    <t>A fost modificata denumirea proiectului din "Reabilitarea, modernizarea si echiparea ambulatoriului si a clinicii de recuperare" si a bugetului din 1.359. 773,37E in 3.852.691,22E</t>
  </si>
  <si>
    <t xml:space="preserve">
Reabilitarea, extinderea și dotarea infrastructurii Ambulatoriului O.R.L. din cadrul Spitalului Clinic Municipal de Urgență Timișoara</t>
  </si>
  <si>
    <t xml:space="preserve">Reabilitarea, extinderea si dotarea  spatiilor unde isi desfasoara activitatea ambulatoriul integrat ORL. </t>
  </si>
  <si>
    <t>A fost propusa introducerea in lista ca urmare a identificarii necesitatii proiectului</t>
  </si>
  <si>
    <t>Reabilitarea, modernizarea, reamenajarea și dotarea ambulatoriului integrat Oftalmologie din cadrul Spitalului Clinic Municipal de Urgență Timișoara</t>
  </si>
  <si>
    <t xml:space="preserve">Obiectivele proiectului: ridicarea nivelului calitativ al actului medical prin asigurarea de servicii medicale noi si complexe la standarde europene.
Rezultatele proiectului: reducerea timpului de diagnosticare si tratament, scăderea numărului de pacienți redirecționați, reorganizarea ambulatoriului prin realizarea de noi circuite si fluxuri  specifice unităților medicale, cresterea numarului de consultatii in regim ambulatorii, lucrări la nivel de infrastructura si la nivel de instalatii, lucrari de accesibilizare a accesului în ambulatoriu pentru persoane cu dizabilități motorii 
</t>
  </si>
  <si>
    <t>Martie 2017</t>
  </si>
  <si>
    <t xml:space="preserve">Obiectivele proiectului : Reabilitarea, modernizarea, exsinderea  si  echiparea infrastructurii unui nou centru de zi, destinat copiilor defavorizati in pericol de separare de familia lor
Indicatori: 36 de beneficiari - copii si părintii acestora si  6 angajati noi 
Copiii sunt din categoria celor aflaţi în situaţii de risc de separare de familia lor, proveniţi din familii cu ambii parinti si monoparentale, disfuncţionale, care sunt în pericol de excluziune socială prin părăsirea domiciliului sau abandon şcolar și copiii ai caror parinti sunt plecati la munca in strainatate si sunt in grija rudelor de pana la gradul 4. </t>
  </si>
  <si>
    <t xml:space="preserve">Initiatori:CCE/GRUPUL DE LUCRU 1 
EBC-European Business Club 
</t>
  </si>
  <si>
    <t xml:space="preserve"> Reabilitarea clinicii ORL a Spitalului clinic Municipal de Urgenţă Timisoara</t>
  </si>
  <si>
    <t xml:space="preserve">Reabilitare termica, constructii si reparatii, modernizarea, dotarea LICEULUI TEHNOLOGIC DE INDUSTRIE ALIMENTARĂ </t>
  </si>
  <si>
    <t>• Realizarea infrastructurii fizice privind spaţiul expoziţional, muzeistic şi al facilităţilor de agrement şi studiu, inclusiv spatii special amenajate, pentru organizarea de conferinţe, dezbateri, concursuri etc., prin integrarea unor concepte arhitectonice adecvate scopurilor si funcțiunilor planificate; 
• Identificarea, colectarea, conservarea, restaurarea si valorificarea tezaurului de vestigii istorice ale ştiinţei si tehnologiei din regiune, inclusiv a temelor care pot face obiectul unor proiecte pentru crearea de exponate demonstrative;  
• Valorificarea spaţiului muzeistic si a colecţiilor de patrimoniu in cadrul unui Muzeu virtual care să permită vizitarea Muzeului prin intermediul internetului;  
• Integrarea unor facilităţi, infrastructuri şi servicii complementare dedicate activităţilor de recreere, divertisment si turism care să contribuie la creşterea atractivităţii ofertei muzeului şi totodată să devină destinaţie turistică.</t>
  </si>
  <si>
    <t>completat prin HCL 129/18.10.2016</t>
  </si>
  <si>
    <t>Creşterea performanţei energetice la blocurile de locuinţe situate pe raza Municipiului Timişoara
 conform Anexa 1 si 2</t>
  </si>
  <si>
    <t>Eliminat Ref. SC2017-4514/24.02.2017</t>
  </si>
  <si>
    <t>introdus Ref. SC2017-4514/24.02.2017</t>
  </si>
  <si>
    <t>Introdus Ref SC2017-4514/24.02.2017</t>
  </si>
  <si>
    <t>modificat valoarea din 1.000.000E in 1.021.047E</t>
  </si>
  <si>
    <t>modificat valoarea din 1.020.000E in 1.775.383,57E</t>
  </si>
  <si>
    <t>209.1</t>
  </si>
  <si>
    <t>MODIFICAT VALOARE DIN 747,875E IN 1.019.830,03E</t>
  </si>
  <si>
    <t xml:space="preserve">Gradul de maturitate (Fisa/idee de proiect,SF/PT,etc) </t>
  </si>
  <si>
    <t>nu a fost identificata o sursa de finantare</t>
  </si>
  <si>
    <t>Fonduri private/alte surse</t>
  </si>
  <si>
    <t>creșterea atractivității Grădinii Zoologice, a numărului de vizitatori,  crearea de spații de expunere a unei colecții noi de animale, a spațiilor pentru cercetare in situ, a unor facilități noi. Suprafaţa construită este de 471,70 mp, şi suprafaţa desfăşurată de 1.262,70 mp, amenajări de terarii, şi acvarii la demisol, sală multifuncţională, sală expoziţională, săli de curs, şi 2 spaţii de cazare pentru copii în vederea organizării de tabere educaţionale, amfiteatru în aer liber (273 mp) pentru organizarea de manifestări şi serbări. Clădirea va potența  relațiile de colaborare și schimb de experiență cu alte grădini zoologice din țară și Europa, unități de învățământ din Municipiul Timișoara și din Județul Timiș, pentru organizarea unor activități școlare, activități din Programul de educație ecologică la nivel local.</t>
  </si>
  <si>
    <t>_</t>
  </si>
  <si>
    <t xml:space="preserve">Surse proprii/Buget local </t>
  </si>
  <si>
    <t>4.1</t>
  </si>
  <si>
    <t>4.2</t>
  </si>
  <si>
    <t>4.3</t>
  </si>
  <si>
    <t>4.4</t>
  </si>
  <si>
    <t>Regenerarea fizica, economica si sociala a zonei urbane marginalizate din Cartierul Freidorf Timisoara</t>
  </si>
  <si>
    <t>Regenerarea fizica, economica si sociala a zonei urbane marginalizate din Cartierul Ronat Timisoara</t>
  </si>
  <si>
    <t>Reabilitare/modernizare/echipare si amenajare spatii / cladiri  publice din zona urbana marginalizata Freidorf</t>
  </si>
  <si>
    <t>Reabilitare/modernizare/echipare si amenajare spatii / cladiri  publice din zona urbana marginalizata Ronat</t>
  </si>
  <si>
    <t>Proiect introdus cf adresa identificare proiecte axa 4</t>
  </si>
  <si>
    <t>Reabilitare constructii,instalatii si utilitati la Colegiul Economic F.S. Nitti</t>
  </si>
  <si>
    <t>introdus cf adresa de identificare proiecte axa 4</t>
  </si>
  <si>
    <t>Obiective generale:
Activarea spiritului civic prin strategia de dezvoltare a publicului;
încurajarea vieților bazate pe valori ale antreprenoriatului, societății civice, multiconfesionalismului și interculturalității;
îmbunătățirea profilului internațional al orașului, printr-o interacțiune mai intensă cu alte culturi europene, în termeni de excelență artistică și interdependență culturală.
Obiective specifice: 
crearea unei platforme comune pentru promovarea intereselor culturale, în scopul stimulării regândirii sistemului social prin prisma rolului angajamentului civic și cultural;
sporirea și eficientizarea utilizării resurselor pentru activitățile culturale;
generarea unui real progres de nivel european în dezvoltarea Iindustriilor culturale și creative pe teritoriul transfrontalier al Banatului.</t>
  </si>
  <si>
    <t>Modificari IUNIE 2017</t>
  </si>
  <si>
    <t>În curs de implementare
Etapele strategiei de
implementare:
1. 2017 – 2018 / etapa de start-up a proiectului
2. 2019 – 2021 / etapa de producție
și derulare efectivă a anului 2021
3. 2022 – 2024 / etapa de consolidare a moștenirii proiectului</t>
  </si>
  <si>
    <t>96 luni</t>
  </si>
  <si>
    <t xml:space="preserve">223.100.000
</t>
  </si>
  <si>
    <t>48.500.000</t>
  </si>
  <si>
    <t xml:space="preserve">Primăria Municipiului Timișoara
Consiliul Județean Timiș
Guvernul României
Fonduri europene
Alte surse publice
Surse private </t>
  </si>
  <si>
    <t>Adaugat obiective, grad de maturitate, durata proiectului, valoare proiect
Modificat sursa de finantare</t>
  </si>
  <si>
    <t>Solicitant</t>
  </si>
  <si>
    <t>Asociatia Timisoara Capitala Culturala Europeana 2021</t>
  </si>
  <si>
    <t>COLTERM</t>
  </si>
  <si>
    <t>In curs de derulare achizitie pentru rescrierea aplicatiei de finantare conform Ghidului Solicitantului POIM</t>
  </si>
  <si>
    <t>Modificat grad de maturitate</t>
  </si>
  <si>
    <t>SF aprobat cu HCL 91/14.03.2017. Se intocmeste documentatia de achizitie</t>
  </si>
  <si>
    <t>Studiu de Fezabilitate aprobat cu HCL 263/20.12.2016. Se intocmeste documentatia de achizitie</t>
  </si>
  <si>
    <t>CNAIR</t>
  </si>
  <si>
    <t>CNAIR raspund ca nu este o solicitare a lor</t>
  </si>
  <si>
    <t xml:space="preserve">Pentru această lucrare există un SF întocmit de Serviciului Proiectare din cadrul Direcției Regionale de Drumuri și Poduri Timișoara, numai la nivel de traseu. Nu sunt stabilite cantități și valoare. </t>
  </si>
  <si>
    <t>Grad de maturitate si sursa de finantare
Corectare formula "Valoare lei"</t>
  </si>
  <si>
    <t>Varianta de ocolire sud a Municipiului Timișoara DJ 591 - DN 59 - DN 6</t>
  </si>
  <si>
    <t>SF
În derulare procedura de licitație pentru proiectare și execuție.</t>
  </si>
  <si>
    <t>Modificari la:
Titlu proiect
Grad de maturitate
Durata
Valoare lei
Surse de finantare</t>
  </si>
  <si>
    <t>Acest proiect nu a fost propus de CNADNR (actuala CNAIR). Centura de vest a municipiului Timișoara  este punctul 118</t>
  </si>
  <si>
    <t>Acest proiect nu a fost propus de CNADNR (actuala CNAIR). Din descrierea dată ar putea fi drumul de legătură între A1 și Centrul Intermodal  Regional de Marfă Timișoara</t>
  </si>
  <si>
    <t>Prelungirea (cu 11,7 km, două benzi pe sens) Străzii Aristide Demetriade, pe la est de DN 6 spre Lugoj, traversând DN CT/Strada Aeroport pe deasupra sensului giratoriu între aceste două artere, până în A1, la cca. 1,35 km vest de actualul nod (și punct terminus al autostrăzii) cu DN 6 între Remetea Mare și Izvin</t>
  </si>
  <si>
    <t>nu se cunoaste</t>
  </si>
  <si>
    <t>Este aceeași lucrare ca cea de la punctul 120.
 În derulare procedura de licitație pentru proiectare și execuție.</t>
  </si>
  <si>
    <t>Referitor  la  Portofoliu de  proiecte  incluse in Strategia Integrata de  Dezvoltare Urbana a Polului 
de  crestere  Timisoara  (SIDU) , va  comunicam  ca  SC HORTICULTURA  SA  mentine  proiectele  depuse.</t>
  </si>
  <si>
    <t>Horticultura</t>
  </si>
  <si>
    <t>Modificari:
Valoare estimata lei</t>
  </si>
  <si>
    <t>In curs de elaborare Studiu de Oportunitate</t>
  </si>
  <si>
    <t>Modifcari:
Grad de maturitate
Valoare estimata lei</t>
  </si>
  <si>
    <t>Modificari:
Solicitant
Valoare estimata Lei</t>
  </si>
  <si>
    <t>Modificari:
Solicitant
Valoare estimata Lei
Sursa de finantare detaliata</t>
  </si>
  <si>
    <t>POR  2014-2020
Axa 4</t>
  </si>
  <si>
    <t xml:space="preserve">Modificari:
Solicitant
Valoare estimata Lei
</t>
  </si>
  <si>
    <t>POR 2014-2020
Axa 4</t>
  </si>
  <si>
    <t xml:space="preserve">Modificari:
Solicitant
Grad maturitate
Valoare estimata Lei
Sursa de finantare
</t>
  </si>
  <si>
    <t>Modificari:
Solicitant
durata estimata
Valoarea estimata lei</t>
  </si>
  <si>
    <t>Modificari:
Solicitant
Valoarea estimata lei</t>
  </si>
  <si>
    <t>Modifcari:
Solicitant
Valoare estimata lei</t>
  </si>
  <si>
    <t>Modificari:
Solicitant
Valoare estimata lei
Sursa de finantare detaliata</t>
  </si>
  <si>
    <t>Modificari:
Solicitant
Valoare estimata lei
S</t>
  </si>
  <si>
    <t>Incurs de elaborare documentatie pentru achizitie SF+PT+DE</t>
  </si>
  <si>
    <t>Modificari:
Solicitant
Grad de maturitate
Valoare estimata Lei
Sursa de finantare detaliata</t>
  </si>
  <si>
    <t>Modificari:
Valoare estimata lei
sursa de finantare detliata</t>
  </si>
  <si>
    <t xml:space="preserve">Modificari:
Valoare estimata lei
sursa de finantare </t>
  </si>
  <si>
    <t xml:space="preserve">Modificari:
Solicitant
Valoare estimata lei
</t>
  </si>
  <si>
    <t>Studiu de solutie pentru racordare SEN (pentru 4 substatii)</t>
  </si>
  <si>
    <t xml:space="preserve">Modificari:
Solicitant
Grad de maturitate
Valoare estimata Lei
Sursa de finantare </t>
  </si>
  <si>
    <t xml:space="preserve">Modificari:
Valoare estimata Lei
Sursa de finantare </t>
  </si>
  <si>
    <t>SF Actualizat</t>
  </si>
  <si>
    <t>Modificari:
Solicitant
Durata estimata
Grad de maturitate
Valoare estimata Lei</t>
  </si>
  <si>
    <t>Modificari:
Solicitant
Grad de maturitate
Durata estimata
Valoare estimata Lei</t>
  </si>
  <si>
    <t xml:space="preserve">SF actualizat
PT+DDE in curs de elaborare
</t>
  </si>
  <si>
    <t>Modificari:
Solicitant
Grad de maturitate
Durata estimata
Valoare estimata Lei
Sursa de finantare detaliata</t>
  </si>
  <si>
    <t xml:space="preserve">Modificari:
Solicitant
Grad de maturitate
Durata estimata
Valoare estimata Lei
</t>
  </si>
  <si>
    <t xml:space="preserve">Modificari:
Solicitant
Grad de maturitate
Valoare estimata Lei
Sursa de finantare
</t>
  </si>
  <si>
    <t xml:space="preserve">Modificari:
Solicitant
Grad de maturitate
Valoare estimata Lei
Sursa de finantare detaliata
</t>
  </si>
  <si>
    <t xml:space="preserve">s-a finalizat depunerea/contractarea de proiecte </t>
  </si>
  <si>
    <t>UMF</t>
  </si>
  <si>
    <t>UPT</t>
  </si>
  <si>
    <t xml:space="preserve">Studiu de fezabilitate şi Proiect tehnic
Proiectul în faza de studiu de fezabilitate a fost depus în programul POR 2007-2013, fiind declarat eligibil şi plasat pe lista de aşteptare în vederea finanţării.
</t>
  </si>
  <si>
    <t>Modificari:
Grad de maturitate</t>
  </si>
  <si>
    <t>POIM conform  MPGT HG 666/2016 - tabelul 7.19, pag 520</t>
  </si>
  <si>
    <t>POIM
Proiectul este inclus pe lista obiectivelor prioritare in Masterplanul General de Transport  conform HG 666/216 - Anex 10.54, pag 984</t>
  </si>
  <si>
    <t>Municipiul Timisoara/ UAT Giroc</t>
  </si>
  <si>
    <t>12- 18 luni</t>
  </si>
  <si>
    <t>Buget local/ POR 2014-2020</t>
  </si>
  <si>
    <t>PT+DDE in curs de elaborare</t>
  </si>
  <si>
    <t>POR 2014-2020
Axa 6</t>
  </si>
  <si>
    <t>Municipiul Timisoara RATT</t>
  </si>
  <si>
    <t xml:space="preserve">
Municipiul Timisoara RATT</t>
  </si>
  <si>
    <t xml:space="preserve">Municipiul Timisoara, RATT, Politia locala si UPT
 </t>
  </si>
  <si>
    <t>Extindere gradinita cu program prelungit nr 33 Municipiul Timisoara</t>
  </si>
  <si>
    <t>Extindere spatii invatamant</t>
  </si>
  <si>
    <t xml:space="preserve">POR  2014-2020 Axa 4, PI 4.4             </t>
  </si>
  <si>
    <t>introdus 07.08.2018</t>
  </si>
  <si>
    <t xml:space="preserve">Municipiul Timișoara </t>
  </si>
  <si>
    <t>PA-C36. Extindere linie cale tramvai pe Calea Torontalului (de la Bulevardul Cetăţii până la limita UAT Timişoara)</t>
  </si>
  <si>
    <t xml:space="preserve">CL Timişoara </t>
  </si>
  <si>
    <t xml:space="preserve">Obiectivul proiectului îl reprezintă îmbunătăţirea condiţiilor de transport în comun, a gradului de confort şi siguranţă a călătorilor care utilizează transportul public, asigurarea unei părţi carosabile fiabile, care să corespundă din punct de vedere a planeităţii şi a capacităţii de preluare a traficului din zonă. </t>
  </si>
  <si>
    <t xml:space="preserve">Documentație tehnico-economică în curs de elaborare </t>
  </si>
  <si>
    <t>28,7 MEUR</t>
  </si>
  <si>
    <t xml:space="preserve">Buget local
POR 2021 – 2027 
</t>
  </si>
  <si>
    <t>PA-C37. Extindere Calea Buziasului (de la sensul giratoriu Gheorghe Domăşnean - până la limita UAT Timişoara</t>
  </si>
  <si>
    <t>Obiectivul de investiţie are în vedere modernizarea și extinderea părții carosabile, amenajarea trotuarelor, piste de biciclete, acceselor la proprietăți și a spațiilor verzi pe Calea Buziaşului de la sensul giratoriu Gheorghe Domăşnean - până la limita UAT Timişoara.</t>
  </si>
  <si>
    <t xml:space="preserve">SF elaborat </t>
  </si>
  <si>
    <t>6,10 MEUR</t>
  </si>
  <si>
    <t>PA-C38. Sistem de transport public integrat metropolitan utilizând rețeaua de tramvai urbană și rețeaua feroviară în zona aglomerației urbane Timișoara</t>
  </si>
  <si>
    <t xml:space="preserve">CL Timișoara </t>
  </si>
  <si>
    <t xml:space="preserve">Dezvoltarea unei structuri metropolitane durabile, prin reducerea utilizării autovehiculelor particulare, încurajarea utilizării transportului public și dezvoltarea infrastructurii transportului public în scopul reducerii emisiilor de gaze cu efect de seră reprezintă principalele obiective strategice.
Implementarea unui nou sistem de transport în comun bazat pe utilizarea liniei de cale ferată, respectiv și a liniei cale tramvai asigură o tendință de creștere a dinamicii transportului în comun, în raport cu transportul individual cu autovehicule personale, ceea ce într-o aglomerare urbană contribuie la menținerea și îmbunătățirea  parametrilor  calitativi  ai  stării  mediului,  prin  reducerea  poluării  aerului, respectiv prin minimizarea emisiilor de CO2.
</t>
  </si>
  <si>
    <t>Studiu de oportunitate</t>
  </si>
  <si>
    <t>384 MEUR, TVA inclus</t>
  </si>
  <si>
    <t>Fonduri  externe nerambursabile, buget de stat, buget local</t>
  </si>
  <si>
    <t>PA-C39. Realizarea unui sistem de transport în comun de tip metrou in Municipiul Timisoara</t>
  </si>
  <si>
    <t xml:space="preserve">Obiectivul general al proiectului îl reprezintă dezvoltarea unui sistem de transport metropolitan durabil, multimodal, de calitate și eficient prin includerea unui sistem de tip metrou, cu efect direct de reducere a utilizării autovehiculelor particulare, de încurajare a utilizării transportului public și de dezvoltare a infrastructurii transportului public în scopul reducerii emisiilor de gaze cu efect de seră. 
Proiectul contribuie la obiectivele privind dezvoltarea durabilă prin promovarea unui transport nepoluant, creşterea condiţiilor de confort, a siguranţei circulaţiei şi a vitezei de circulaţie, toate acestea sporind atractivitatea sistemului de transport public pentru cetăţeni, fluidizarea traficului  şi reducerea emisiilor de carbon în municipiu. 
</t>
  </si>
  <si>
    <t>1.152 MEUR</t>
  </si>
  <si>
    <t xml:space="preserve">Buget local,
POR 2021 – 2027 
</t>
  </si>
  <si>
    <t>PA-C40. Inel IV: Tronson Str. Armoniei – Calea Aradului</t>
  </si>
  <si>
    <t xml:space="preserve">Se propune realizarea unui tronson care completează partea estică a traseului Inelului IV de circulaţie din Municipiulu Timişoara, care leagă partea de est a oraşului de partea nordică.
Realizarea lucrării va îmbunătăţi considerabil accesul rutier şi pietonal în zonă, fiind oportună pentru optimizarea şi fluidizarea traficului.
</t>
  </si>
  <si>
    <t>Documentație tehnico-economică în curs de elaborare</t>
  </si>
  <si>
    <t>1,2 MEUR</t>
  </si>
  <si>
    <t>PA-C41. Realizarea drumurilor de legătură şi a utilităţilor aferente, între Str. Popa Şapcă, Calea Aradului şi Str. Oituz</t>
  </si>
  <si>
    <t>Realizarea drumurilor de legătură între str. Popa Şapcă, Calea Aradului şi Oituz, respectiv utilităţile aferente acestora, prin construirea a două noi străzi care vor asigura o legătură între Calea Aradului şi str. Popa Şapcă, două artere foarte circulate care asigură legătura zonei Cetate cu ieşirile din oraş, respectiv ieşirea spre arad şi ieşirea spre A1</t>
  </si>
  <si>
    <t xml:space="preserve">SF + PT elaborate
Licitaţie execuţie lucrări în curs de atribuire
</t>
  </si>
  <si>
    <t>1,4 MEUR</t>
  </si>
  <si>
    <t xml:space="preserve">Buget local,
POR 2021-2027
</t>
  </si>
  <si>
    <t>PA-C42. Extindere la 4 benzi Str. Pictor Zaicu - Demetriade</t>
  </si>
  <si>
    <t xml:space="preserve">Obiectivul proiectului este de a îmbunătății condițiile de circulație în partea de nord-vest a municipiului prin extinderea la 4 benzi a străzilor Pictor Ion Zaicu și Aristide Demetriade prin realizarea drumului cu două benzi de circulație pe sens, amenajare trotuare și piste de biciclete (unde situația în teren permite), reamenajarea geometriei intersecțiilor cu străzile: Gheorghe Lazăr, Calea Aradului, Popa Șapcă, Baader și Divizia 9 Cavalerie. </t>
  </si>
  <si>
    <t xml:space="preserve">SF elaborat şi aprobat
PT elaborat
</t>
  </si>
  <si>
    <t>10,4 MEUR</t>
  </si>
  <si>
    <t xml:space="preserve">Buget local, 
POR 2021 – 2027
</t>
  </si>
  <si>
    <t>PA-C43. Amenajare zona Procopiu (Str. S. Procopiu, Str. E. Coseriu, Str. T. Tzara și Str. H. Hulubei)</t>
  </si>
  <si>
    <t>Zona propusă spre amenajare este situată  în partea de nord a municipiului Timişoara, la limita  administrativ teritorială a Municipiului Timisoara cu localitatea limitrofă Dumbrăviţa</t>
  </si>
  <si>
    <t>2 MEUR</t>
  </si>
  <si>
    <t xml:space="preserve">Buget local
POR 2021 – 2027
</t>
  </si>
  <si>
    <t>PA-C44. Achiziție tren-tramvai – 15 buc.</t>
  </si>
  <si>
    <t>ADI - SMTT</t>
  </si>
  <si>
    <t>Studiu de oportunitate aprobat</t>
  </si>
  <si>
    <t>43,2 MEUR</t>
  </si>
  <si>
    <t>C9b. Inelul IV Vest: conexiunea Str. Gării – Bd. Dâmbovița</t>
  </si>
  <si>
    <t>CL Timișoara</t>
  </si>
  <si>
    <t>Construcția unei noi legături rutiere și de tramvai în vestul orașului, pe aliniamentul inelului IV</t>
  </si>
  <si>
    <t>15 MEUR</t>
  </si>
  <si>
    <t>Bugetul local, POR</t>
  </si>
  <si>
    <t>PA-M16c. Amenajare autostradă pentru biciclete în Municipiul Timișoara, pe relația E-V, respectiv pe relația N-S</t>
  </si>
  <si>
    <t>Se urmărește, în principal, ca utilizarea autoturismelor personale să devină o opţiune mai puţin atractivă din punct de vedere economic şi al timpilor de parcurs, faţă de utilizarea bicicletei. În acest fel, se vor asigura condiţiile pentru realizarea unui transfer sustenabil al unei părţi din ponderea modală a utilizării autoturismelor personale, către utilizarea bicicletei ca mijloc de deplasare, creându-se astfel și condiţiile pentru reducerea emisiilor de echivalent CO2, a nivelului de poluare fonică din oraș și o reducere a accidentelor rutiere cauzate de congestii.</t>
  </si>
  <si>
    <t>SPF în curs de elaborare</t>
  </si>
  <si>
    <t>5,70 MEUR</t>
  </si>
  <si>
    <t>PA-S21. Achiziție utilaje pentru întreținere și mentenanță transport public</t>
  </si>
  <si>
    <t xml:space="preserve">Asigurarea întreținerii și mentenanței pentru infrastructura aferentă rețelei de transport în comun și pentru vehiculele de transport în comun. </t>
  </si>
  <si>
    <t>Pregătire documentație pentru achiziție publică</t>
  </si>
  <si>
    <t>9,6 MEUR</t>
  </si>
  <si>
    <t xml:space="preserve">POR 2021 – 2027 </t>
  </si>
  <si>
    <t>Complex turistic cu punerea în valoare a Centralei hidroelectrice din Timișoara și a Canalului Bega</t>
  </si>
  <si>
    <t>Obiectivul general: Punerea în valoare a obiectivelor de patrimoniu ale Municipiului Timișoara și includerea lor în infrastructura de turism                                                       Obiectivul specific: Reabilitarea Centrala hidroelectrică și refuncționalizarea infrastructurii publice urbane a zonei Canalului Bega și includerea în circuitul turistic al Municipiului Timișoara.</t>
  </si>
  <si>
    <t>6.425.141,77 euro</t>
  </si>
  <si>
    <t>Reabilitare și refuncționalizare Sinagogă Fabric</t>
  </si>
  <si>
    <t>Obiectivul general: Punerea în valoare a obiectivelor de patrimoniu ale Municipiului Timișoara și includerea lor în infrastructura de turism                                                   Obiectivul specific: Reabilitarea și refuncționalizarea Sinagogii Fabric, respectiv ca sala de spectacole și Centru de Proiecte Culturale</t>
  </si>
  <si>
    <t>1.701.377,54 euro</t>
  </si>
  <si>
    <t>Regenerare urbană – Zona Piața Traian</t>
  </si>
  <si>
    <t>Obiectivul general: Creșterea calității mediului și a vieții în Municipiul Timișoara.                       Obiectivul specific: Reabilitare spații verzi și locuri publice deschise precum și a infrastructurii publice urbane, din arealul format de Piața Traian, Strada Dacilor, Zăvoi, Costache Negruzzi, Ion Mihalache, Piața Romanilor, Ștefan cel Mare, Anton Pan, Piața Romanilor, Bld. 3 August 1919, Aurel Vlaicu, Titel Petrescu. Refuncționalizarea zonei. Punerea în valoare a unor monumente istorice și a zonelor protejate din areal.</t>
  </si>
  <si>
    <t>7.450.639,52 euro</t>
  </si>
  <si>
    <t>Regenerare urbană – Zona Piața Mocioni</t>
  </si>
  <si>
    <t>Obiectivul general: Creșterea calității mediului și a vieții în Municipiul Timișoara.                     Obiectivul specific: Reabilitare spații verzi și locuri publice deschise precum și a infrastructurii publice urbane, din arealul format de Piata Alexandru Mocioni, Str. Emanuil Gojdu, Str. Ady Endre, Str. Zugrav Nedelcu, Str. Miron Costin, B-dul 16 Decembrie 1989. Refuncționalizarea zonei. Punerea în valoare a unor monumente istorice și a zonelor protejate din areal.</t>
  </si>
  <si>
    <t>6.402.996,81 euro</t>
  </si>
  <si>
    <t>Bază de agreement cu tabără școlară în vecinătatea Grădinii Zoologice din Municpiul Timișoara</t>
  </si>
  <si>
    <t>Obiectivul general: Îmbunătățirea infrastructurii de agrement și recreere a Municipiului Timișoara                     Obiectivul specific: Realizare infrastructurii specifice zonelor de agrement cu tabără școlară</t>
  </si>
  <si>
    <t>7.495.545,25 lei.</t>
  </si>
  <si>
    <t>1.551.294,60 euro</t>
  </si>
  <si>
    <t>S13 Pasaje Inferioare pe Inelul II-Piata Consiliul Europei</t>
  </si>
  <si>
    <t>POR/ POAT 2014-2020</t>
  </si>
  <si>
    <t xml:space="preserve">Timiș </t>
  </si>
</sst>
</file>

<file path=xl/styles.xml><?xml version="1.0" encoding="utf-8"?>
<styleSheet xmlns="http://schemas.openxmlformats.org/spreadsheetml/2006/main">
  <numFmts count="1">
    <numFmt numFmtId="164" formatCode="_-* #,##0.00\ _l_e_i_-;\-* #,##0.00\ _l_e_i_-;_-* &quot;-&quot;??\ _l_e_i_-;_-@"/>
  </numFmts>
  <fonts count="61">
    <font>
      <sz val="11"/>
      <color rgb="FF000000"/>
      <name val="Calibri"/>
      <family val="2"/>
    </font>
    <font>
      <sz val="12"/>
      <name val="Calibri"/>
      <family val="2"/>
    </font>
    <font>
      <sz val="11"/>
      <name val="Calibri"/>
      <family val="2"/>
    </font>
    <font>
      <b/>
      <sz val="12"/>
      <name val="Calibri"/>
      <family val="2"/>
    </font>
    <font>
      <sz val="12"/>
      <name val="Arial"/>
      <family val="2"/>
    </font>
    <font>
      <sz val="12"/>
      <name val="Calibri"/>
      <family val="2"/>
      <charset val="238"/>
    </font>
    <font>
      <b/>
      <sz val="11"/>
      <name val="Calibri"/>
      <family val="2"/>
      <charset val="238"/>
    </font>
    <font>
      <sz val="12"/>
      <name val="Calibri"/>
      <family val="2"/>
    </font>
    <font>
      <sz val="12"/>
      <name val="Calibri"/>
      <family val="2"/>
    </font>
    <font>
      <b/>
      <sz val="14"/>
      <name val="Calibri"/>
      <family val="2"/>
      <charset val="238"/>
    </font>
    <font>
      <b/>
      <sz val="14"/>
      <name val="Calibri"/>
      <family val="2"/>
    </font>
    <font>
      <sz val="14"/>
      <name val="Calibri"/>
      <family val="2"/>
    </font>
    <font>
      <sz val="14"/>
      <name val="Calibri"/>
      <family val="2"/>
      <charset val="238"/>
    </font>
    <font>
      <sz val="12"/>
      <color indexed="8"/>
      <name val="Calibri"/>
      <family val="2"/>
    </font>
    <font>
      <sz val="12"/>
      <color indexed="10"/>
      <name val="Calibri"/>
      <family val="2"/>
    </font>
    <font>
      <b/>
      <sz val="12"/>
      <color indexed="10"/>
      <name val="Calibri"/>
      <family val="2"/>
    </font>
    <font>
      <sz val="11"/>
      <name val="Calibri"/>
      <family val="2"/>
      <charset val="238"/>
    </font>
    <font>
      <i/>
      <sz val="12"/>
      <name val="Calibri"/>
      <family val="2"/>
    </font>
    <font>
      <i/>
      <sz val="12"/>
      <color indexed="8"/>
      <name val="Calibri"/>
      <family val="2"/>
    </font>
    <font>
      <sz val="12"/>
      <name val="Times New Roman"/>
      <family val="1"/>
    </font>
    <font>
      <i/>
      <sz val="10"/>
      <name val="Calibri"/>
      <family val="2"/>
    </font>
    <font>
      <b/>
      <u/>
      <sz val="12"/>
      <color indexed="8"/>
      <name val="Calibri"/>
      <family val="2"/>
    </font>
    <font>
      <sz val="12"/>
      <color indexed="8"/>
      <name val="Times New Roman"/>
      <family val="1"/>
    </font>
    <font>
      <b/>
      <sz val="14"/>
      <color indexed="8"/>
      <name val="Calibri"/>
      <family val="2"/>
    </font>
    <font>
      <sz val="12"/>
      <color indexed="10"/>
      <name val="Calibri"/>
      <family val="2"/>
      <charset val="238"/>
    </font>
    <font>
      <sz val="10"/>
      <name val="Arial"/>
      <family val="2"/>
    </font>
    <font>
      <b/>
      <sz val="9"/>
      <color indexed="81"/>
      <name val="Tahoma"/>
      <family val="2"/>
    </font>
    <font>
      <sz val="9"/>
      <color indexed="81"/>
      <name val="Tahoma"/>
      <family val="2"/>
    </font>
    <font>
      <sz val="11"/>
      <color indexed="8"/>
      <name val="Calibri"/>
      <family val="2"/>
    </font>
    <font>
      <sz val="12"/>
      <color rgb="FF993300"/>
      <name val="Calibri"/>
      <family val="2"/>
    </font>
    <font>
      <sz val="12"/>
      <color rgb="FF000000"/>
      <name val="Calibri"/>
      <family val="2"/>
    </font>
    <font>
      <sz val="12"/>
      <color rgb="FFFF0000"/>
      <name val="Calibri"/>
      <family val="2"/>
    </font>
    <font>
      <b/>
      <sz val="12"/>
      <color rgb="FF000000"/>
      <name val="Calibri"/>
      <family val="2"/>
    </font>
    <font>
      <sz val="12"/>
      <color rgb="FF800080"/>
      <name val="Calibri"/>
      <family val="2"/>
    </font>
    <font>
      <b/>
      <sz val="12"/>
      <color rgb="FFFF0000"/>
      <name val="Calibri"/>
      <family val="2"/>
    </font>
    <font>
      <sz val="12"/>
      <color rgb="FF76923C"/>
      <name val="Calibri"/>
      <family val="2"/>
    </font>
    <font>
      <b/>
      <i/>
      <sz val="12"/>
      <color rgb="FF800080"/>
      <name val="Calibri"/>
      <family val="2"/>
    </font>
    <font>
      <b/>
      <sz val="12"/>
      <color rgb="FF76923C"/>
      <name val="Calibri"/>
      <family val="2"/>
    </font>
    <font>
      <b/>
      <sz val="12"/>
      <color rgb="FF800080"/>
      <name val="Calibri"/>
      <family val="2"/>
    </font>
    <font>
      <sz val="12"/>
      <color rgb="FF008000"/>
      <name val="Calibri"/>
      <family val="2"/>
    </font>
    <font>
      <i/>
      <sz val="12"/>
      <color rgb="FF800080"/>
      <name val="Calibri"/>
      <family val="2"/>
    </font>
    <font>
      <sz val="12"/>
      <color theme="1"/>
      <name val="Calibri"/>
      <family val="2"/>
      <scheme val="minor"/>
    </font>
    <font>
      <b/>
      <sz val="12"/>
      <name val="Calibri"/>
      <family val="2"/>
      <scheme val="minor"/>
    </font>
    <font>
      <sz val="11"/>
      <name val="Calibri"/>
      <family val="2"/>
      <scheme val="minor"/>
    </font>
    <font>
      <sz val="12"/>
      <name val="Calibri"/>
      <family val="2"/>
      <scheme val="minor"/>
    </font>
    <font>
      <sz val="12"/>
      <color rgb="FF000000"/>
      <name val="Calibri"/>
      <family val="2"/>
      <scheme val="minor"/>
    </font>
    <font>
      <sz val="12"/>
      <color rgb="FF000000"/>
      <name val="Arial"/>
      <family val="2"/>
    </font>
    <font>
      <sz val="12"/>
      <color theme="1" tint="4.9989318521683403E-2"/>
      <name val="Calibri"/>
      <family val="2"/>
      <scheme val="minor"/>
    </font>
    <font>
      <sz val="11"/>
      <color rgb="FFFF0000"/>
      <name val="Calibri"/>
      <family val="2"/>
    </font>
    <font>
      <sz val="12"/>
      <name val="Calibri"/>
      <family val="2"/>
      <charset val="238"/>
      <scheme val="minor"/>
    </font>
    <font>
      <i/>
      <sz val="10"/>
      <color rgb="FF000000"/>
      <name val="Calibri"/>
      <family val="2"/>
    </font>
    <font>
      <i/>
      <sz val="10"/>
      <color rgb="FF000000"/>
      <name val="Arial"/>
      <family val="2"/>
    </font>
    <font>
      <i/>
      <sz val="10"/>
      <name val="Calibri"/>
      <family val="2"/>
      <scheme val="minor"/>
    </font>
    <font>
      <i/>
      <sz val="10"/>
      <color rgb="FF000000"/>
      <name val="Calibri"/>
      <family val="2"/>
      <scheme val="minor"/>
    </font>
    <font>
      <b/>
      <sz val="14"/>
      <color rgb="FF000000"/>
      <name val="Calibri"/>
      <family val="2"/>
      <charset val="238"/>
    </font>
    <font>
      <sz val="11"/>
      <color rgb="FF000000"/>
      <name val="Calibri"/>
      <family val="2"/>
      <scheme val="minor"/>
    </font>
    <font>
      <b/>
      <sz val="11"/>
      <color rgb="FFFF0000"/>
      <name val="Calibri"/>
      <family val="2"/>
      <charset val="238"/>
    </font>
    <font>
      <sz val="12"/>
      <color indexed="8"/>
      <name val="Calibri"/>
      <family val="2"/>
      <scheme val="minor"/>
    </font>
    <font>
      <i/>
      <sz val="11"/>
      <color rgb="FF000000"/>
      <name val="Calibri"/>
      <family val="2"/>
    </font>
    <font>
      <b/>
      <sz val="11"/>
      <color rgb="FF000000"/>
      <name val="Calibri"/>
      <family val="2"/>
    </font>
    <font>
      <sz val="12"/>
      <color theme="1"/>
      <name val="Times New Roman"/>
      <family val="1"/>
    </font>
  </fonts>
  <fills count="20">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rgb="FFFFFF00"/>
        <bgColor rgb="FFFFFF00"/>
      </patternFill>
    </fill>
    <fill>
      <patternFill patternType="solid">
        <fgColor rgb="FF548DD4"/>
        <bgColor rgb="FF548DD4"/>
      </patternFill>
    </fill>
    <fill>
      <patternFill patternType="solid">
        <fgColor rgb="FFFFFFFF"/>
        <bgColor rgb="FFFFFFFF"/>
      </patternFill>
    </fill>
    <fill>
      <patternFill patternType="solid">
        <fgColor rgb="FFE5B8B7"/>
        <bgColor rgb="FFE5B8B7"/>
      </patternFill>
    </fill>
    <fill>
      <patternFill patternType="solid">
        <fgColor rgb="FF99CC00"/>
        <bgColor rgb="FF99CC00"/>
      </patternFill>
    </fill>
    <fill>
      <patternFill patternType="solid">
        <fgColor theme="0"/>
        <bgColor indexed="64"/>
      </patternFill>
    </fill>
    <fill>
      <patternFill patternType="solid">
        <fgColor theme="0"/>
        <bgColor rgb="FFFF0000"/>
      </patternFill>
    </fill>
    <fill>
      <patternFill patternType="solid">
        <fgColor theme="0"/>
        <bgColor rgb="FFFFFFFF"/>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FFFF00"/>
        <bgColor rgb="FF548DD4"/>
      </patternFill>
    </fill>
    <fill>
      <patternFill patternType="solid">
        <fgColor rgb="FFFF0000"/>
        <bgColor rgb="FFFFFFFF"/>
      </patternFill>
    </fill>
    <fill>
      <patternFill patternType="solid">
        <fgColor rgb="FFFFC000"/>
        <bgColor indexed="64"/>
      </patternFill>
    </fill>
    <fill>
      <patternFill patternType="solid">
        <fgColor rgb="FFFFFF00"/>
        <bgColor indexed="49"/>
      </patternFill>
    </fill>
    <fill>
      <patternFill patternType="solid">
        <fgColor rgb="FFFFFF00"/>
        <bgColor rgb="FF4A86E8"/>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style="medium">
        <color rgb="FF000000"/>
      </top>
      <bottom style="medium">
        <color rgb="FF000000"/>
      </bottom>
      <diagonal/>
    </border>
    <border>
      <left/>
      <right style="thin">
        <color rgb="FF000000"/>
      </right>
      <top/>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826">
    <xf numFmtId="0" fontId="0" fillId="0" borderId="0" xfId="0" applyFont="1" applyAlignment="1"/>
    <xf numFmtId="0" fontId="29"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1" fillId="0" borderId="11" xfId="0" applyFont="1" applyBorder="1" applyAlignment="1">
      <alignment horizontal="left" vertical="top" wrapText="1"/>
    </xf>
    <xf numFmtId="0" fontId="31" fillId="0" borderId="11" xfId="0" applyFont="1" applyBorder="1" applyAlignment="1">
      <alignment horizontal="center" vertical="center" wrapText="1"/>
    </xf>
    <xf numFmtId="0" fontId="30"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30" fillId="4" borderId="11" xfId="0" applyFont="1" applyFill="1" applyBorder="1" applyAlignment="1">
      <alignment horizontal="center" vertical="center" wrapText="1"/>
    </xf>
    <xf numFmtId="0" fontId="30" fillId="4" borderId="13" xfId="0" applyFont="1" applyFill="1" applyBorder="1" applyAlignment="1">
      <alignment horizontal="left" vertical="center"/>
    </xf>
    <xf numFmtId="0" fontId="30" fillId="4" borderId="13" xfId="0" applyFont="1" applyFill="1" applyBorder="1" applyAlignment="1">
      <alignment horizontal="center" vertical="center"/>
    </xf>
    <xf numFmtId="0" fontId="3" fillId="4" borderId="13" xfId="0" applyFont="1" applyFill="1" applyBorder="1" applyAlignment="1">
      <alignment vertical="center"/>
    </xf>
    <xf numFmtId="0" fontId="3" fillId="4" borderId="12" xfId="0" applyFont="1" applyFill="1" applyBorder="1" applyAlignment="1">
      <alignment vertical="center"/>
    </xf>
    <xf numFmtId="0" fontId="30" fillId="4" borderId="11" xfId="0" applyFont="1" applyFill="1" applyBorder="1" applyAlignment="1">
      <alignment horizontal="left" vertical="center" wrapText="1"/>
    </xf>
    <xf numFmtId="0" fontId="3" fillId="0" borderId="11" xfId="0" applyFont="1" applyBorder="1" applyAlignment="1">
      <alignment horizontal="center" vertical="center" wrapText="1"/>
    </xf>
    <xf numFmtId="0" fontId="32"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30" fillId="5" borderId="0" xfId="0" applyFont="1" applyFill="1" applyBorder="1" applyAlignment="1">
      <alignment horizontal="left"/>
    </xf>
    <xf numFmtId="0" fontId="1" fillId="0" borderId="14" xfId="0" applyFont="1" applyBorder="1" applyAlignment="1">
      <alignment horizontal="center" vertical="center" wrapText="1"/>
    </xf>
    <xf numFmtId="0" fontId="30" fillId="5" borderId="0" xfId="0" applyFont="1" applyFill="1" applyBorder="1"/>
    <xf numFmtId="0" fontId="30" fillId="0" borderId="15" xfId="0" applyFont="1" applyBorder="1" applyAlignment="1">
      <alignment horizontal="center" vertical="center" wrapText="1"/>
    </xf>
    <xf numFmtId="0" fontId="1" fillId="6" borderId="16" xfId="0" applyFont="1" applyFill="1" applyBorder="1" applyAlignment="1">
      <alignment horizontal="center" vertical="center" wrapText="1"/>
    </xf>
    <xf numFmtId="0" fontId="1" fillId="6" borderId="16" xfId="0" applyFont="1" applyFill="1" applyBorder="1" applyAlignment="1">
      <alignment horizontal="left" vertical="top" wrapText="1"/>
    </xf>
    <xf numFmtId="0" fontId="1" fillId="6" borderId="11" xfId="0" applyFont="1" applyFill="1" applyBorder="1" applyAlignment="1">
      <alignment horizontal="center" vertical="center" wrapText="1"/>
    </xf>
    <xf numFmtId="0" fontId="33" fillId="0" borderId="11" xfId="0" applyFont="1" applyBorder="1" applyAlignment="1">
      <alignment horizontal="center" vertical="center" wrapText="1"/>
    </xf>
    <xf numFmtId="0" fontId="1"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6" xfId="0" applyFont="1" applyBorder="1" applyAlignment="1">
      <alignment horizontal="center" vertical="center" wrapText="1"/>
    </xf>
    <xf numFmtId="4" fontId="33" fillId="0" borderId="14" xfId="0" applyNumberFormat="1" applyFont="1" applyBorder="1" applyAlignment="1">
      <alignment horizontal="center" vertical="center" wrapText="1"/>
    </xf>
    <xf numFmtId="0" fontId="33" fillId="0" borderId="12" xfId="0" applyFont="1" applyBorder="1" applyAlignment="1">
      <alignment horizontal="center" vertical="center" wrapText="1"/>
    </xf>
    <xf numFmtId="0" fontId="1" fillId="6" borderId="11" xfId="0" applyFont="1" applyFill="1" applyBorder="1" applyAlignment="1">
      <alignment horizontal="center" vertical="top" wrapText="1"/>
    </xf>
    <xf numFmtId="0" fontId="1" fillId="0" borderId="11" xfId="0" applyFont="1" applyBorder="1" applyAlignment="1">
      <alignment horizontal="center" vertical="top" wrapText="1"/>
    </xf>
    <xf numFmtId="0" fontId="30" fillId="6" borderId="11"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0" fillId="0" borderId="0" xfId="0" applyFont="1" applyAlignment="1">
      <alignment horizontal="center" vertical="center"/>
    </xf>
    <xf numFmtId="0" fontId="30" fillId="6" borderId="15" xfId="0" applyFont="1" applyFill="1" applyBorder="1" applyAlignment="1">
      <alignment horizontal="center" vertical="center" wrapText="1"/>
    </xf>
    <xf numFmtId="4" fontId="33" fillId="0" borderId="11" xfId="0" applyNumberFormat="1" applyFont="1" applyBorder="1" applyAlignment="1">
      <alignment horizontal="center" vertical="center" wrapText="1"/>
    </xf>
    <xf numFmtId="0" fontId="33" fillId="4" borderId="11" xfId="0" applyFont="1" applyFill="1" applyBorder="1" applyAlignment="1">
      <alignment vertical="center" wrapText="1"/>
    </xf>
    <xf numFmtId="0" fontId="31" fillId="0" borderId="16" xfId="0" applyFont="1" applyBorder="1" applyAlignment="1">
      <alignment horizontal="center" vertical="center" wrapText="1"/>
    </xf>
    <xf numFmtId="0" fontId="3" fillId="5" borderId="20" xfId="0" applyFont="1" applyFill="1" applyBorder="1" applyAlignment="1">
      <alignment horizontal="left" vertical="top" wrapText="1"/>
    </xf>
    <xf numFmtId="0" fontId="31" fillId="0" borderId="12" xfId="0" applyFont="1" applyBorder="1" applyAlignment="1">
      <alignment horizontal="center" vertical="top" wrapText="1"/>
    </xf>
    <xf numFmtId="0" fontId="31" fillId="0" borderId="11" xfId="0" applyFont="1" applyBorder="1" applyAlignment="1">
      <alignment horizontal="center" vertical="top" wrapText="1"/>
    </xf>
    <xf numFmtId="0" fontId="31" fillId="6" borderId="11" xfId="0" applyFont="1" applyFill="1" applyBorder="1" applyAlignment="1">
      <alignment horizontal="center" vertical="center" wrapText="1"/>
    </xf>
    <xf numFmtId="0" fontId="31" fillId="6" borderId="11" xfId="0" applyFont="1" applyFill="1" applyBorder="1" applyAlignment="1">
      <alignment horizontal="left" vertical="top" wrapText="1"/>
    </xf>
    <xf numFmtId="0" fontId="1" fillId="0" borderId="18" xfId="0" applyFont="1" applyBorder="1" applyAlignment="1">
      <alignment horizontal="center" vertical="center" wrapText="1"/>
    </xf>
    <xf numFmtId="0" fontId="33" fillId="6" borderId="11" xfId="0" applyFont="1" applyFill="1" applyBorder="1" applyAlignment="1">
      <alignment horizontal="center" vertical="center" wrapText="1"/>
    </xf>
    <xf numFmtId="0" fontId="33" fillId="6" borderId="11" xfId="0" applyFont="1" applyFill="1" applyBorder="1" applyAlignment="1">
      <alignment horizontal="center" vertical="top" wrapText="1"/>
    </xf>
    <xf numFmtId="0" fontId="33" fillId="6" borderId="16" xfId="0" applyFont="1" applyFill="1" applyBorder="1" applyAlignment="1">
      <alignment horizontal="center" vertical="center" wrapText="1"/>
    </xf>
    <xf numFmtId="0" fontId="1" fillId="0" borderId="0" xfId="0" applyFont="1" applyAlignment="1">
      <alignment horizontal="center" vertical="center" wrapText="1"/>
    </xf>
    <xf numFmtId="0" fontId="31" fillId="0" borderId="17" xfId="0" applyFont="1" applyBorder="1" applyAlignment="1">
      <alignment horizontal="center" vertical="center" wrapText="1"/>
    </xf>
    <xf numFmtId="0" fontId="31" fillId="0" borderId="14" xfId="0" applyFont="1" applyBorder="1" applyAlignment="1">
      <alignment horizontal="center" vertical="center" wrapText="1"/>
    </xf>
    <xf numFmtId="0" fontId="29" fillId="0" borderId="16" xfId="0" applyFont="1" applyBorder="1" applyAlignment="1">
      <alignment horizontal="center" vertical="center" wrapText="1"/>
    </xf>
    <xf numFmtId="0" fontId="31" fillId="6" borderId="16" xfId="0" applyFont="1" applyFill="1" applyBorder="1" applyAlignment="1">
      <alignment horizontal="center" vertical="center" wrapText="1"/>
    </xf>
    <xf numFmtId="0" fontId="31" fillId="6" borderId="0" xfId="0" applyFont="1" applyFill="1" applyBorder="1" applyAlignment="1">
      <alignment horizontal="left" vertical="top" wrapText="1"/>
    </xf>
    <xf numFmtId="0" fontId="31" fillId="6" borderId="0" xfId="0" applyFont="1" applyFill="1" applyBorder="1" applyAlignment="1">
      <alignment horizontal="center" vertical="center" wrapText="1"/>
    </xf>
    <xf numFmtId="0" fontId="34" fillId="0" borderId="16" xfId="0" applyFont="1" applyBorder="1" applyAlignment="1">
      <alignment horizontal="center" vertical="center"/>
    </xf>
    <xf numFmtId="0" fontId="31" fillId="0" borderId="12" xfId="0" applyFont="1" applyBorder="1" applyAlignment="1">
      <alignment horizontal="center" vertical="center" wrapText="1"/>
    </xf>
    <xf numFmtId="0" fontId="34" fillId="6" borderId="11" xfId="0" applyFont="1" applyFill="1" applyBorder="1" applyAlignment="1">
      <alignment horizontal="center" vertical="center" wrapText="1"/>
    </xf>
    <xf numFmtId="0" fontId="33" fillId="0" borderId="11" xfId="0" applyFont="1" applyBorder="1" applyAlignment="1">
      <alignment horizontal="center" vertical="top" wrapText="1"/>
    </xf>
    <xf numFmtId="49" fontId="33" fillId="0" borderId="11" xfId="0" applyNumberFormat="1" applyFont="1" applyBorder="1" applyAlignment="1">
      <alignment horizontal="center" vertical="top" wrapText="1"/>
    </xf>
    <xf numFmtId="4" fontId="33" fillId="0" borderId="12" xfId="0" applyNumberFormat="1" applyFont="1" applyBorder="1" applyAlignment="1">
      <alignment horizontal="center" vertical="center" wrapText="1"/>
    </xf>
    <xf numFmtId="4" fontId="31" fillId="0" borderId="11" xfId="0" applyNumberFormat="1" applyFont="1" applyBorder="1" applyAlignment="1">
      <alignment horizontal="center" vertical="center" wrapText="1"/>
    </xf>
    <xf numFmtId="4" fontId="31" fillId="0" borderId="12" xfId="0" applyNumberFormat="1" applyFont="1" applyBorder="1" applyAlignment="1">
      <alignment horizontal="center" vertical="center" wrapText="1"/>
    </xf>
    <xf numFmtId="0" fontId="31" fillId="0" borderId="15" xfId="0" applyFont="1" applyBorder="1" applyAlignment="1">
      <alignment horizontal="center" vertical="center" wrapText="1"/>
    </xf>
    <xf numFmtId="0" fontId="33" fillId="4" borderId="11" xfId="0" applyFont="1" applyFill="1" applyBorder="1" applyAlignment="1">
      <alignment horizontal="center" vertical="center" wrapText="1"/>
    </xf>
    <xf numFmtId="0" fontId="31" fillId="0" borderId="16" xfId="0" applyFont="1" applyBorder="1" applyAlignment="1">
      <alignment horizontal="left" vertical="top" wrapText="1"/>
    </xf>
    <xf numFmtId="4" fontId="31" fillId="0" borderId="14" xfId="0" applyNumberFormat="1" applyFont="1" applyBorder="1" applyAlignment="1">
      <alignment horizontal="center" vertical="center" wrapText="1"/>
    </xf>
    <xf numFmtId="0" fontId="32" fillId="6" borderId="11" xfId="0" applyFont="1" applyFill="1" applyBorder="1" applyAlignment="1">
      <alignment horizontal="center" vertical="center" wrapText="1"/>
    </xf>
    <xf numFmtId="0" fontId="35" fillId="0" borderId="11" xfId="0" applyFont="1" applyBorder="1" applyAlignment="1">
      <alignment horizontal="center" vertical="center" wrapText="1"/>
    </xf>
    <xf numFmtId="0" fontId="31" fillId="6" borderId="11" xfId="0" applyFont="1" applyFill="1" applyBorder="1" applyAlignment="1">
      <alignment horizontal="center" vertical="top" wrapText="1"/>
    </xf>
    <xf numFmtId="0" fontId="35" fillId="6" borderId="16" xfId="0" applyFont="1" applyFill="1" applyBorder="1" applyAlignment="1">
      <alignment horizontal="center" vertical="center" wrapText="1"/>
    </xf>
    <xf numFmtId="3" fontId="33" fillId="0" borderId="11" xfId="0" applyNumberFormat="1" applyFont="1" applyBorder="1" applyAlignment="1">
      <alignment horizontal="center" vertical="center" wrapText="1"/>
    </xf>
    <xf numFmtId="0" fontId="35" fillId="0" borderId="16" xfId="0" applyFont="1" applyBorder="1" applyAlignment="1">
      <alignment horizontal="center" vertical="center" wrapText="1"/>
    </xf>
    <xf numFmtId="0" fontId="33" fillId="0" borderId="15" xfId="0" applyFont="1" applyBorder="1" applyAlignment="1">
      <alignment horizontal="center" vertical="center" wrapText="1"/>
    </xf>
    <xf numFmtId="0" fontId="36" fillId="0" borderId="16" xfId="0" applyFont="1" applyBorder="1" applyAlignment="1">
      <alignment horizontal="center" vertical="center" wrapText="1"/>
    </xf>
    <xf numFmtId="0" fontId="33" fillId="0" borderId="11" xfId="0" applyFont="1" applyBorder="1" applyAlignment="1">
      <alignment vertical="center" wrapText="1"/>
    </xf>
    <xf numFmtId="0" fontId="33" fillId="0" borderId="0" xfId="0" applyFont="1" applyAlignment="1">
      <alignment wrapText="1"/>
    </xf>
    <xf numFmtId="0" fontId="33" fillId="0" borderId="0" xfId="0" applyFont="1" applyAlignment="1">
      <alignment horizontal="center" vertical="center" wrapText="1"/>
    </xf>
    <xf numFmtId="0" fontId="31" fillId="0" borderId="18" xfId="0" applyFont="1" applyBorder="1" applyAlignment="1">
      <alignment horizontal="center" vertical="center" wrapText="1"/>
    </xf>
    <xf numFmtId="0" fontId="31" fillId="0" borderId="11" xfId="0" applyFont="1" applyBorder="1" applyAlignment="1">
      <alignment vertical="center" wrapText="1"/>
    </xf>
    <xf numFmtId="0" fontId="31" fillId="0" borderId="16" xfId="0" applyFont="1" applyBorder="1" applyAlignment="1">
      <alignment vertical="center" wrapText="1"/>
    </xf>
    <xf numFmtId="0" fontId="33" fillId="0" borderId="18" xfId="0" applyFont="1" applyBorder="1" applyAlignment="1">
      <alignment horizontal="center" vertical="top" wrapText="1"/>
    </xf>
    <xf numFmtId="0" fontId="35" fillId="0" borderId="16" xfId="0" applyFont="1" applyBorder="1" applyAlignment="1">
      <alignment horizontal="center" vertical="top" wrapText="1"/>
    </xf>
    <xf numFmtId="0" fontId="33" fillId="0" borderId="16" xfId="0" applyFont="1" applyBorder="1" applyAlignment="1">
      <alignment horizontal="left" vertical="top" wrapText="1"/>
    </xf>
    <xf numFmtId="0" fontId="33" fillId="0" borderId="16" xfId="0" applyFont="1" applyBorder="1" applyAlignment="1">
      <alignment horizontal="center" vertical="top" wrapText="1"/>
    </xf>
    <xf numFmtId="4" fontId="33" fillId="0" borderId="14" xfId="0" applyNumberFormat="1" applyFont="1" applyBorder="1" applyAlignment="1">
      <alignment horizontal="center" vertical="top" wrapText="1"/>
    </xf>
    <xf numFmtId="0" fontId="33" fillId="0" borderId="12" xfId="0" applyFont="1" applyBorder="1" applyAlignment="1">
      <alignment horizontal="center" vertical="top" wrapText="1"/>
    </xf>
    <xf numFmtId="0" fontId="31" fillId="0" borderId="21" xfId="0" applyFont="1" applyBorder="1" applyAlignment="1">
      <alignment horizontal="center" vertical="center" wrapText="1"/>
    </xf>
    <xf numFmtId="4" fontId="31" fillId="0" borderId="20" xfId="0" applyNumberFormat="1" applyFont="1" applyBorder="1" applyAlignment="1">
      <alignment horizontal="center" vertical="center" wrapText="1"/>
    </xf>
    <xf numFmtId="0" fontId="35" fillId="0" borderId="15" xfId="0" applyFont="1" applyBorder="1" applyAlignment="1">
      <alignment horizontal="center" vertical="center" wrapText="1"/>
    </xf>
    <xf numFmtId="4" fontId="31" fillId="0" borderId="15" xfId="0" applyNumberFormat="1" applyFont="1" applyBorder="1" applyAlignment="1">
      <alignment horizontal="center" vertical="center" wrapText="1"/>
    </xf>
    <xf numFmtId="0" fontId="37" fillId="0" borderId="15" xfId="0" applyFont="1" applyBorder="1" applyAlignment="1">
      <alignment horizontal="center" vertical="center" wrapText="1"/>
    </xf>
    <xf numFmtId="4" fontId="35" fillId="0" borderId="15"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3" fillId="4" borderId="16" xfId="0" applyFont="1" applyFill="1" applyBorder="1" applyAlignment="1">
      <alignment horizontal="center" vertical="center" wrapText="1"/>
    </xf>
    <xf numFmtId="0" fontId="33" fillId="4" borderId="16" xfId="0" applyFont="1" applyFill="1" applyBorder="1" applyAlignment="1">
      <alignment horizontal="left" vertical="top" wrapText="1"/>
    </xf>
    <xf numFmtId="4" fontId="33" fillId="4" borderId="11" xfId="0" applyNumberFormat="1" applyFont="1" applyFill="1" applyBorder="1" applyAlignment="1">
      <alignment horizontal="center" vertical="center" wrapText="1"/>
    </xf>
    <xf numFmtId="0" fontId="33" fillId="4" borderId="22" xfId="0" applyFont="1" applyFill="1" applyBorder="1" applyAlignment="1">
      <alignment horizontal="center" vertical="center" wrapText="1"/>
    </xf>
    <xf numFmtId="0" fontId="33" fillId="4" borderId="21" xfId="0" applyFont="1" applyFill="1" applyBorder="1" applyAlignment="1">
      <alignment horizontal="center" vertical="center" wrapText="1"/>
    </xf>
    <xf numFmtId="0" fontId="33" fillId="4" borderId="16" xfId="0" applyFont="1" applyFill="1" applyBorder="1" applyAlignment="1">
      <alignment horizontal="left" vertical="center" wrapText="1"/>
    </xf>
    <xf numFmtId="4" fontId="33" fillId="4" borderId="14" xfId="0" applyNumberFormat="1" applyFont="1" applyFill="1" applyBorder="1" applyAlignment="1">
      <alignment horizontal="center" vertical="center" wrapText="1"/>
    </xf>
    <xf numFmtId="0" fontId="31" fillId="0" borderId="16" xfId="0" applyFont="1" applyBorder="1" applyAlignment="1">
      <alignment horizontal="left" vertical="center" wrapText="1"/>
    </xf>
    <xf numFmtId="0" fontId="31" fillId="0" borderId="22" xfId="0" applyFont="1" applyBorder="1" applyAlignment="1">
      <alignment horizontal="center" vertical="center" wrapText="1"/>
    </xf>
    <xf numFmtId="0" fontId="37" fillId="0" borderId="16" xfId="0" applyFont="1" applyBorder="1" applyAlignment="1">
      <alignment horizontal="center" vertical="center" wrapText="1"/>
    </xf>
    <xf numFmtId="0" fontId="31" fillId="6" borderId="11" xfId="0" applyFont="1" applyFill="1" applyBorder="1" applyAlignment="1">
      <alignment vertical="center" wrapText="1"/>
    </xf>
    <xf numFmtId="0" fontId="35" fillId="6" borderId="11" xfId="0" applyFont="1" applyFill="1" applyBorder="1" applyAlignment="1">
      <alignment horizontal="center" vertical="center" wrapText="1"/>
    </xf>
    <xf numFmtId="0" fontId="37" fillId="6" borderId="11" xfId="0" applyFont="1" applyFill="1" applyBorder="1" applyAlignment="1">
      <alignment horizontal="center" vertical="top" wrapText="1"/>
    </xf>
    <xf numFmtId="4" fontId="35" fillId="6" borderId="12" xfId="0" applyNumberFormat="1" applyFont="1" applyFill="1" applyBorder="1" applyAlignment="1">
      <alignment horizontal="center" vertical="center" wrapText="1"/>
    </xf>
    <xf numFmtId="0" fontId="35" fillId="6" borderId="22" xfId="0" applyFont="1" applyFill="1" applyBorder="1" applyAlignment="1">
      <alignment horizontal="center" vertical="center" wrapText="1"/>
    </xf>
    <xf numFmtId="0" fontId="35" fillId="6" borderId="21" xfId="0" applyFont="1" applyFill="1" applyBorder="1" applyAlignment="1">
      <alignment horizontal="center" vertical="center" wrapText="1"/>
    </xf>
    <xf numFmtId="0" fontId="37" fillId="6" borderId="16" xfId="0" applyFont="1" applyFill="1" applyBorder="1" applyAlignment="1">
      <alignment horizontal="center" vertical="center" wrapText="1"/>
    </xf>
    <xf numFmtId="4" fontId="35" fillId="6" borderId="14" xfId="0" applyNumberFormat="1" applyFont="1" applyFill="1" applyBorder="1" applyAlignment="1">
      <alignment horizontal="center" vertical="center" wrapText="1"/>
    </xf>
    <xf numFmtId="4" fontId="35" fillId="0" borderId="14" xfId="0" applyNumberFormat="1" applyFont="1" applyBorder="1" applyAlignment="1">
      <alignment horizontal="center" vertical="center" wrapText="1"/>
    </xf>
    <xf numFmtId="0" fontId="33"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3" xfId="0" applyFont="1" applyBorder="1" applyAlignment="1">
      <alignment horizontal="center" vertical="center" wrapText="1"/>
    </xf>
    <xf numFmtId="4" fontId="31" fillId="0" borderId="25" xfId="0" applyNumberFormat="1" applyFont="1" applyBorder="1" applyAlignment="1">
      <alignment horizontal="center" vertical="center" wrapText="1"/>
    </xf>
    <xf numFmtId="0" fontId="33" fillId="7" borderId="12" xfId="0" applyFont="1" applyFill="1" applyBorder="1" applyAlignment="1">
      <alignment horizontal="center" vertical="center" wrapText="1"/>
    </xf>
    <xf numFmtId="0" fontId="33" fillId="7" borderId="11" xfId="0" applyFont="1" applyFill="1" applyBorder="1" applyAlignment="1">
      <alignment horizontal="center" vertical="center" wrapText="1"/>
    </xf>
    <xf numFmtId="4" fontId="33" fillId="7" borderId="12" xfId="0" applyNumberFormat="1" applyFont="1" applyFill="1" applyBorder="1" applyAlignment="1">
      <alignment horizontal="center" vertical="center" wrapText="1"/>
    </xf>
    <xf numFmtId="3" fontId="31" fillId="0" borderId="11" xfId="0" applyNumberFormat="1" applyFont="1" applyBorder="1" applyAlignment="1">
      <alignment horizontal="center" vertical="center" wrapText="1"/>
    </xf>
    <xf numFmtId="3" fontId="33" fillId="0" borderId="15" xfId="0" applyNumberFormat="1" applyFont="1" applyBorder="1" applyAlignment="1">
      <alignment horizontal="center" vertical="center" wrapText="1"/>
    </xf>
    <xf numFmtId="0" fontId="33" fillId="0" borderId="17" xfId="0" applyFont="1" applyBorder="1" applyAlignment="1">
      <alignment horizontal="center" vertical="center" wrapText="1"/>
    </xf>
    <xf numFmtId="0" fontId="33" fillId="6" borderId="16" xfId="0" applyFont="1" applyFill="1" applyBorder="1" applyAlignment="1">
      <alignment horizontal="left" vertical="top" wrapText="1"/>
    </xf>
    <xf numFmtId="0" fontId="38" fillId="0" borderId="14" xfId="0" applyFont="1" applyBorder="1" applyAlignment="1">
      <alignment horizontal="center" vertical="center" wrapText="1"/>
    </xf>
    <xf numFmtId="0" fontId="33" fillId="0" borderId="11" xfId="0" applyFont="1" applyBorder="1" applyAlignment="1">
      <alignment horizontal="left" vertical="top" wrapText="1"/>
    </xf>
    <xf numFmtId="0" fontId="33" fillId="6" borderId="11" xfId="0" applyFont="1" applyFill="1" applyBorder="1" applyAlignment="1">
      <alignment horizontal="left" vertical="top" wrapText="1"/>
    </xf>
    <xf numFmtId="0" fontId="33" fillId="0" borderId="11" xfId="0" applyFont="1" applyBorder="1" applyAlignment="1">
      <alignment horizontal="left" vertical="center" wrapText="1"/>
    </xf>
    <xf numFmtId="3" fontId="33" fillId="0" borderId="12" xfId="0" applyNumberFormat="1" applyFont="1" applyBorder="1" applyAlignment="1">
      <alignment horizontal="center" vertical="center" wrapText="1"/>
    </xf>
    <xf numFmtId="0" fontId="39" fillId="8" borderId="17" xfId="0" applyFont="1" applyFill="1" applyBorder="1" applyAlignment="1">
      <alignment horizontal="center" vertical="center" wrapText="1"/>
    </xf>
    <xf numFmtId="0" fontId="39" fillId="8" borderId="11" xfId="0" applyFont="1" applyFill="1" applyBorder="1" applyAlignment="1">
      <alignment horizontal="center" vertical="center" wrapText="1"/>
    </xf>
    <xf numFmtId="0" fontId="39" fillId="4" borderId="11" xfId="0" applyFont="1" applyFill="1" applyBorder="1" applyAlignment="1">
      <alignment horizontal="center" vertical="center" wrapText="1"/>
    </xf>
    <xf numFmtId="0" fontId="39" fillId="4" borderId="16" xfId="0" applyFont="1" applyFill="1" applyBorder="1" applyAlignment="1">
      <alignment horizontal="left" vertical="top" wrapText="1"/>
    </xf>
    <xf numFmtId="0" fontId="39" fillId="4" borderId="16" xfId="0" applyFont="1" applyFill="1" applyBorder="1" applyAlignment="1">
      <alignment horizontal="center" vertical="center" wrapText="1"/>
    </xf>
    <xf numFmtId="0" fontId="39" fillId="4" borderId="16" xfId="0" applyFont="1" applyFill="1" applyBorder="1" applyAlignment="1">
      <alignment horizontal="center" vertical="top" wrapText="1"/>
    </xf>
    <xf numFmtId="0" fontId="39" fillId="4" borderId="11" xfId="0" applyFont="1" applyFill="1" applyBorder="1" applyAlignment="1">
      <alignment horizontal="center" vertical="top" wrapText="1"/>
    </xf>
    <xf numFmtId="4" fontId="39" fillId="4" borderId="11" xfId="0" applyNumberFormat="1"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0" borderId="11" xfId="0" applyFont="1" applyBorder="1" applyAlignment="1">
      <alignment horizontal="center" vertical="top" wrapText="1"/>
    </xf>
    <xf numFmtId="0" fontId="40" fillId="0" borderId="11" xfId="0" applyFont="1" applyBorder="1" applyAlignment="1">
      <alignment horizontal="center" vertical="center" wrapText="1"/>
    </xf>
    <xf numFmtId="0" fontId="40" fillId="0" borderId="11" xfId="0" applyFont="1" applyBorder="1" applyAlignment="1">
      <alignment horizontal="left" vertical="top" wrapText="1"/>
    </xf>
    <xf numFmtId="0" fontId="40" fillId="0" borderId="11" xfId="0" applyFont="1" applyBorder="1" applyAlignment="1">
      <alignment horizontal="center" vertical="top" wrapText="1"/>
    </xf>
    <xf numFmtId="4" fontId="40" fillId="0" borderId="12" xfId="0" applyNumberFormat="1" applyFont="1" applyBorder="1" applyAlignment="1">
      <alignment horizontal="center" vertical="center" wrapText="1"/>
    </xf>
    <xf numFmtId="0" fontId="40" fillId="0" borderId="12" xfId="0" applyFont="1" applyBorder="1" applyAlignment="1">
      <alignment horizontal="center" vertical="center" wrapText="1"/>
    </xf>
    <xf numFmtId="0" fontId="29" fillId="0" borderId="11" xfId="0" applyFont="1" applyBorder="1" applyAlignment="1">
      <alignment horizontal="center" vertical="top" wrapText="1"/>
    </xf>
    <xf numFmtId="0" fontId="31" fillId="0" borderId="26" xfId="0" applyFont="1" applyBorder="1" applyAlignment="1">
      <alignment horizontal="center" vertical="center" wrapText="1"/>
    </xf>
    <xf numFmtId="0" fontId="31" fillId="0" borderId="27"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1" fillId="6" borderId="16" xfId="0" applyFont="1" applyFill="1" applyBorder="1" applyAlignment="1">
      <alignment horizontal="left" vertical="center" wrapText="1"/>
    </xf>
    <xf numFmtId="0" fontId="31" fillId="6" borderId="16" xfId="0" applyFont="1" applyFill="1" applyBorder="1" applyAlignment="1">
      <alignment horizontal="left" vertical="top" wrapText="1"/>
    </xf>
    <xf numFmtId="0" fontId="35" fillId="0" borderId="11" xfId="0" applyFont="1" applyBorder="1" applyAlignment="1">
      <alignment horizontal="left" vertical="top" wrapText="1"/>
    </xf>
    <xf numFmtId="4" fontId="35" fillId="0" borderId="11" xfId="0" applyNumberFormat="1" applyFont="1" applyBorder="1" applyAlignment="1">
      <alignment horizontal="center" vertical="center" wrapText="1"/>
    </xf>
    <xf numFmtId="0" fontId="33" fillId="0" borderId="27" xfId="0" applyFont="1" applyBorder="1" applyAlignment="1">
      <alignment horizontal="center" vertical="center" wrapText="1"/>
    </xf>
    <xf numFmtId="0" fontId="33" fillId="0" borderId="14" xfId="0" applyFont="1" applyBorder="1" applyAlignment="1">
      <alignment horizontal="center" vertical="center" wrapText="1"/>
    </xf>
    <xf numFmtId="0" fontId="31" fillId="0" borderId="28" xfId="0" applyFont="1" applyBorder="1" applyAlignment="1">
      <alignment horizontal="center" vertical="center" wrapText="1"/>
    </xf>
    <xf numFmtId="4" fontId="31" fillId="0" borderId="29" xfId="0" applyNumberFormat="1" applyFont="1" applyBorder="1" applyAlignment="1">
      <alignment horizontal="center" vertical="center" wrapText="1"/>
    </xf>
    <xf numFmtId="0" fontId="31" fillId="0" borderId="29" xfId="0" applyFont="1" applyBorder="1" applyAlignment="1">
      <alignment horizontal="center" vertical="center" wrapText="1"/>
    </xf>
    <xf numFmtId="0" fontId="31" fillId="6" borderId="24" xfId="0" applyFont="1" applyFill="1" applyBorder="1" applyAlignment="1">
      <alignment horizontal="center" vertical="center" wrapText="1"/>
    </xf>
    <xf numFmtId="0" fontId="31" fillId="0" borderId="30" xfId="0" applyFont="1" applyBorder="1" applyAlignment="1">
      <alignment horizontal="center" vertical="center" wrapText="1"/>
    </xf>
    <xf numFmtId="4" fontId="31" fillId="0" borderId="22" xfId="0" applyNumberFormat="1" applyFont="1" applyBorder="1" applyAlignment="1">
      <alignment horizontal="center" vertical="center" wrapText="1"/>
    </xf>
    <xf numFmtId="0" fontId="31" fillId="6" borderId="21" xfId="0" applyFont="1" applyFill="1" applyBorder="1" applyAlignment="1">
      <alignment horizontal="center" vertical="center" wrapText="1"/>
    </xf>
    <xf numFmtId="0" fontId="33" fillId="7" borderId="23" xfId="0" applyFont="1" applyFill="1" applyBorder="1" applyAlignment="1">
      <alignment horizontal="center" vertical="center" wrapText="1"/>
    </xf>
    <xf numFmtId="4" fontId="33" fillId="7" borderId="25" xfId="0" applyNumberFormat="1" applyFont="1" applyFill="1" applyBorder="1" applyAlignment="1">
      <alignment horizontal="center" vertical="center" wrapText="1"/>
    </xf>
    <xf numFmtId="0" fontId="33" fillId="7" borderId="25" xfId="0" applyFont="1" applyFill="1" applyBorder="1" applyAlignment="1">
      <alignment horizontal="center" vertical="center" wrapText="1"/>
    </xf>
    <xf numFmtId="4" fontId="33" fillId="7" borderId="11" xfId="0" applyNumberFormat="1" applyFont="1" applyFill="1" applyBorder="1" applyAlignment="1">
      <alignment horizontal="center" vertical="center" wrapText="1"/>
    </xf>
    <xf numFmtId="0" fontId="35" fillId="6" borderId="11" xfId="0" applyFont="1" applyFill="1" applyBorder="1" applyAlignment="1">
      <alignment wrapText="1"/>
    </xf>
    <xf numFmtId="0" fontId="31" fillId="6" borderId="11" xfId="0" applyFont="1" applyFill="1" applyBorder="1" applyAlignment="1">
      <alignment horizontal="center" wrapText="1"/>
    </xf>
    <xf numFmtId="0" fontId="30" fillId="6" borderId="11" xfId="0" applyFont="1" applyFill="1" applyBorder="1" applyAlignment="1">
      <alignment horizontal="center" wrapText="1"/>
    </xf>
    <xf numFmtId="0" fontId="30" fillId="0" borderId="11" xfId="0" applyFont="1" applyBorder="1" applyAlignment="1">
      <alignment horizontal="center" wrapText="1"/>
    </xf>
    <xf numFmtId="0" fontId="1" fillId="0" borderId="12" xfId="0" applyFont="1" applyBorder="1" applyAlignment="1">
      <alignment horizontal="center" wrapText="1"/>
    </xf>
    <xf numFmtId="0" fontId="30" fillId="0" borderId="12" xfId="0" applyFont="1" applyBorder="1" applyAlignment="1">
      <alignment horizontal="center" wrapText="1"/>
    </xf>
    <xf numFmtId="0" fontId="41" fillId="0" borderId="1" xfId="0" applyFont="1" applyFill="1" applyBorder="1" applyAlignment="1">
      <alignment horizontal="center" vertical="center" wrapText="1"/>
    </xf>
    <xf numFmtId="0" fontId="0" fillId="0" borderId="0" xfId="0" applyFont="1" applyFill="1" applyAlignment="1"/>
    <xf numFmtId="0" fontId="41" fillId="0" borderId="1" xfId="0" applyFont="1" applyFill="1" applyBorder="1" applyAlignment="1">
      <alignment horizontal="left" vertical="top" wrapText="1"/>
    </xf>
    <xf numFmtId="4" fontId="41" fillId="0" borderId="1" xfId="0" applyNumberFormat="1" applyFont="1" applyFill="1" applyBorder="1" applyAlignment="1">
      <alignment horizontal="center" vertical="center" wrapText="1"/>
    </xf>
    <xf numFmtId="0" fontId="0" fillId="0" borderId="0" xfId="0" applyFont="1" applyAlignment="1">
      <alignment horizontal="center"/>
    </xf>
    <xf numFmtId="0" fontId="0" fillId="0" borderId="0" xfId="0" applyFont="1" applyAlignment="1">
      <alignment vertical="center"/>
    </xf>
    <xf numFmtId="0" fontId="2" fillId="0" borderId="0" xfId="0" applyFont="1" applyAlignment="1"/>
    <xf numFmtId="0" fontId="4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3" fillId="0" borderId="0" xfId="0" applyFont="1" applyAlignment="1">
      <alignment horizontal="center" vertical="center"/>
    </xf>
    <xf numFmtId="0" fontId="0" fillId="0" borderId="0" xfId="0" applyFont="1" applyAlignment="1"/>
    <xf numFmtId="0" fontId="2" fillId="0" borderId="0" xfId="0" applyFont="1" applyAlignment="1">
      <alignment horizontal="center" vertical="center"/>
    </xf>
    <xf numFmtId="0" fontId="30"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1" fillId="0" borderId="1" xfId="0" applyFont="1" applyBorder="1" applyAlignment="1">
      <alignment horizontal="left" vertical="top" wrapText="1"/>
    </xf>
    <xf numFmtId="0" fontId="30" fillId="0" borderId="0" xfId="0" applyFont="1" applyAlignment="1"/>
    <xf numFmtId="0" fontId="44" fillId="0" borderId="15" xfId="0" applyFont="1" applyBorder="1" applyAlignment="1">
      <alignment horizontal="center" vertical="center" wrapText="1"/>
    </xf>
    <xf numFmtId="0" fontId="1" fillId="0" borderId="1" xfId="0" applyFont="1" applyBorder="1" applyAlignment="1">
      <alignment horizontal="center" vertical="center"/>
    </xf>
    <xf numFmtId="0" fontId="32" fillId="0" borderId="1" xfId="0" applyFont="1" applyBorder="1" applyAlignment="1">
      <alignment horizontal="center" vertical="center" wrapText="1"/>
    </xf>
    <xf numFmtId="0" fontId="3" fillId="0" borderId="1" xfId="0" applyFont="1" applyBorder="1" applyAlignment="1">
      <alignment horizontal="center" vertical="center" wrapText="1"/>
    </xf>
    <xf numFmtId="4" fontId="30" fillId="0" borderId="1" xfId="0" applyNumberFormat="1" applyFont="1" applyBorder="1" applyAlignment="1">
      <alignment horizontal="center" vertical="center" wrapText="1"/>
    </xf>
    <xf numFmtId="0" fontId="30" fillId="0" borderId="31" xfId="0" applyFont="1" applyBorder="1" applyAlignment="1">
      <alignment horizontal="center" vertical="center" wrapText="1"/>
    </xf>
    <xf numFmtId="0" fontId="31" fillId="0" borderId="15" xfId="0" applyFont="1" applyBorder="1" applyAlignment="1">
      <alignment horizontal="left" vertical="top" wrapText="1"/>
    </xf>
    <xf numFmtId="0" fontId="30" fillId="4" borderId="1" xfId="0" applyFont="1" applyFill="1" applyBorder="1" applyAlignment="1">
      <alignment horizontal="center" vertical="center"/>
    </xf>
    <xf numFmtId="0" fontId="30" fillId="4" borderId="1" xfId="0" applyFont="1" applyFill="1" applyBorder="1" applyAlignment="1">
      <alignment horizontal="left" vertical="center"/>
    </xf>
    <xf numFmtId="0" fontId="3" fillId="4" borderId="1" xfId="0" applyFont="1" applyFill="1" applyBorder="1" applyAlignment="1">
      <alignment horizontal="center" vertical="center"/>
    </xf>
    <xf numFmtId="0" fontId="3" fillId="4" borderId="1" xfId="0" applyFont="1" applyFill="1" applyBorder="1" applyAlignment="1">
      <alignment vertical="center"/>
    </xf>
    <xf numFmtId="0" fontId="31" fillId="0" borderId="1" xfId="0" applyFont="1" applyBorder="1" applyAlignment="1">
      <alignment horizontal="left" vertical="top" wrapText="1"/>
    </xf>
    <xf numFmtId="0" fontId="31" fillId="0" borderId="1" xfId="0" applyFont="1" applyBorder="1" applyAlignment="1">
      <alignment horizontal="center" vertical="center" wrapText="1"/>
    </xf>
    <xf numFmtId="0" fontId="30" fillId="0" borderId="1" xfId="0" applyFont="1" applyBorder="1" applyAlignment="1">
      <alignment horizontal="left" vertical="top" wrapText="1"/>
    </xf>
    <xf numFmtId="4" fontId="1"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left" vertical="center" wrapText="1"/>
    </xf>
    <xf numFmtId="0" fontId="44" fillId="6" borderId="1" xfId="0" applyFont="1" applyFill="1" applyBorder="1" applyAlignment="1">
      <alignment horizontal="center" vertical="center" wrapText="1"/>
    </xf>
    <xf numFmtId="0" fontId="1" fillId="6"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30" fillId="6" borderId="1" xfId="0" applyFont="1" applyFill="1" applyBorder="1" applyAlignment="1">
      <alignment horizontal="left" vertical="center" wrapText="1"/>
    </xf>
    <xf numFmtId="0" fontId="30" fillId="6" borderId="1" xfId="0" applyFont="1" applyFill="1" applyBorder="1" applyAlignment="1">
      <alignment horizontal="center" vertical="center" wrapText="1"/>
    </xf>
    <xf numFmtId="4" fontId="30" fillId="6" borderId="1" xfId="0" applyNumberFormat="1" applyFont="1" applyFill="1" applyBorder="1" applyAlignment="1">
      <alignment horizontal="center" vertical="center" wrapText="1"/>
    </xf>
    <xf numFmtId="3" fontId="30" fillId="6" borderId="1" xfId="0" applyNumberFormat="1"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30" fillId="0"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44"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6" borderId="1" xfId="0" applyFont="1" applyFill="1" applyBorder="1" applyAlignment="1">
      <alignment horizontal="center" vertical="top" wrapText="1"/>
    </xf>
    <xf numFmtId="164" fontId="1" fillId="6" borderId="1" xfId="0" applyNumberFormat="1" applyFont="1" applyFill="1" applyBorder="1" applyAlignment="1">
      <alignment horizontal="center" vertical="center"/>
    </xf>
    <xf numFmtId="0" fontId="30" fillId="0" borderId="1" xfId="0" applyFont="1" applyBorder="1" applyAlignment="1">
      <alignment vertical="top" wrapText="1"/>
    </xf>
    <xf numFmtId="0" fontId="30" fillId="0" borderId="1" xfId="0" applyFont="1" applyBorder="1" applyAlignment="1">
      <alignment horizontal="center" vertical="center"/>
    </xf>
    <xf numFmtId="0" fontId="0" fillId="0" borderId="3" xfId="0" applyBorder="1"/>
    <xf numFmtId="0" fontId="1" fillId="0" borderId="4" xfId="0" applyFont="1" applyBorder="1" applyAlignment="1">
      <alignment horizontal="center" vertical="center" wrapText="1"/>
    </xf>
    <xf numFmtId="0" fontId="1" fillId="0" borderId="4" xfId="0" applyFont="1" applyBorder="1" applyAlignment="1">
      <alignment horizontal="left" vertical="top" wrapText="1"/>
    </xf>
    <xf numFmtId="4" fontId="1" fillId="0" borderId="4"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Alignment="1"/>
    <xf numFmtId="0" fontId="5" fillId="0" borderId="1" xfId="0" applyFont="1" applyBorder="1" applyAlignment="1">
      <alignment horizontal="center" vertical="center"/>
    </xf>
    <xf numFmtId="0" fontId="1" fillId="0" borderId="1" xfId="0" applyFont="1" applyBorder="1" applyAlignment="1">
      <alignment horizontal="left" vertical="top" wrapText="1" indent="1"/>
    </xf>
    <xf numFmtId="0" fontId="1" fillId="0" borderId="2" xfId="0" applyFont="1" applyBorder="1" applyAlignment="1">
      <alignment horizontal="center" vertical="center" wrapText="1"/>
    </xf>
    <xf numFmtId="0" fontId="41" fillId="0" borderId="0"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30" fillId="0" borderId="0" xfId="0" applyFont="1" applyBorder="1"/>
    <xf numFmtId="0" fontId="0" fillId="0" borderId="0" xfId="0" applyFont="1" applyAlignment="1"/>
    <xf numFmtId="0" fontId="30" fillId="0" borderId="1" xfId="0" applyFont="1" applyBorder="1" applyAlignment="1">
      <alignment horizontal="center" vertical="top" wrapText="1"/>
    </xf>
    <xf numFmtId="0" fontId="45" fillId="0" borderId="1" xfId="0" applyFont="1" applyBorder="1" applyAlignment="1">
      <alignment horizontal="center" vertical="center" wrapText="1"/>
    </xf>
    <xf numFmtId="0" fontId="45" fillId="6" borderId="1" xfId="0" applyFont="1" applyFill="1" applyBorder="1" applyAlignment="1">
      <alignment horizontal="center" vertical="center" wrapText="1"/>
    </xf>
    <xf numFmtId="0" fontId="45" fillId="0" borderId="1" xfId="0" applyFont="1" applyBorder="1" applyAlignment="1">
      <alignment horizontal="center" vertical="top" wrapText="1"/>
    </xf>
    <xf numFmtId="0" fontId="45" fillId="0" borderId="1" xfId="0" applyFont="1" applyBorder="1" applyAlignment="1">
      <alignment horizontal="left" vertical="top" wrapText="1"/>
    </xf>
    <xf numFmtId="164" fontId="44" fillId="6" borderId="1" xfId="0" applyNumberFormat="1" applyFont="1" applyFill="1" applyBorder="1" applyAlignment="1">
      <alignment horizontal="center" vertical="center"/>
    </xf>
    <xf numFmtId="0" fontId="45" fillId="0" borderId="0" xfId="0" applyFont="1" applyAlignment="1"/>
    <xf numFmtId="0" fontId="45" fillId="0" borderId="1" xfId="0" applyFont="1" applyFill="1" applyBorder="1" applyAlignment="1">
      <alignment horizontal="center" vertical="center" wrapText="1"/>
    </xf>
    <xf numFmtId="0" fontId="45" fillId="0" borderId="1" xfId="0" applyFont="1" applyFill="1" applyBorder="1" applyAlignment="1">
      <alignment horizontal="center" wrapText="1"/>
    </xf>
    <xf numFmtId="0" fontId="44" fillId="0" borderId="1" xfId="0" applyFont="1" applyFill="1" applyBorder="1" applyAlignment="1">
      <alignment horizontal="left" vertical="top" wrapText="1"/>
    </xf>
    <xf numFmtId="0" fontId="45" fillId="0" borderId="1" xfId="0" applyFont="1" applyFill="1" applyBorder="1" applyAlignment="1">
      <alignment horizontal="center" vertical="center"/>
    </xf>
    <xf numFmtId="0" fontId="44" fillId="0" borderId="1" xfId="0" applyFont="1" applyFill="1" applyBorder="1" applyAlignment="1">
      <alignment horizontal="center" vertical="center"/>
    </xf>
    <xf numFmtId="0" fontId="45" fillId="0" borderId="1" xfId="0" applyFont="1" applyFill="1" applyBorder="1" applyAlignment="1">
      <alignment vertical="top" wrapText="1"/>
    </xf>
    <xf numFmtId="0" fontId="45" fillId="0" borderId="1" xfId="0" applyFont="1" applyFill="1" applyBorder="1" applyAlignment="1">
      <alignment horizontal="left" vertical="center" wrapText="1"/>
    </xf>
    <xf numFmtId="0" fontId="45" fillId="0" borderId="1" xfId="0" applyFont="1" applyFill="1" applyBorder="1" applyAlignment="1">
      <alignment wrapText="1"/>
    </xf>
    <xf numFmtId="4" fontId="45" fillId="0" borderId="1" xfId="0" applyNumberFormat="1" applyFont="1" applyBorder="1" applyAlignment="1">
      <alignment horizontal="center" vertical="center" wrapText="1"/>
    </xf>
    <xf numFmtId="0" fontId="30" fillId="0" borderId="1" xfId="0" applyFont="1" applyFill="1" applyBorder="1" applyAlignment="1">
      <alignment wrapText="1"/>
    </xf>
    <xf numFmtId="0" fontId="30" fillId="0" borderId="1" xfId="0" applyFont="1" applyFill="1" applyBorder="1" applyAlignment="1">
      <alignment horizontal="center" wrapText="1"/>
    </xf>
    <xf numFmtId="0" fontId="30" fillId="0" borderId="1" xfId="0" applyFont="1" applyFill="1" applyBorder="1" applyAlignment="1">
      <alignment vertical="top" wrapText="1"/>
    </xf>
    <xf numFmtId="0" fontId="30" fillId="0" borderId="1" xfId="0" applyFont="1" applyFill="1" applyBorder="1" applyAlignment="1">
      <alignment horizontal="center" vertical="center"/>
    </xf>
    <xf numFmtId="0" fontId="30" fillId="0" borderId="1" xfId="0" applyFont="1" applyFill="1" applyBorder="1" applyAlignment="1">
      <alignment horizontal="left" vertical="center" wrapText="1"/>
    </xf>
    <xf numFmtId="0" fontId="45" fillId="0" borderId="0" xfId="0" applyFont="1" applyFill="1" applyAlignment="1"/>
    <xf numFmtId="0" fontId="45" fillId="6" borderId="1" xfId="0" applyFont="1" applyFill="1" applyBorder="1" applyAlignment="1">
      <alignment horizontal="left" vertical="top" wrapText="1"/>
    </xf>
    <xf numFmtId="0" fontId="45" fillId="0" borderId="1" xfId="0" applyFont="1" applyFill="1" applyBorder="1" applyAlignment="1">
      <alignment vertical="center" wrapText="1"/>
    </xf>
    <xf numFmtId="0" fontId="45" fillId="0" borderId="1" xfId="0" applyFont="1" applyFill="1" applyBorder="1" applyAlignment="1">
      <alignment horizontal="center" vertical="top" wrapText="1"/>
    </xf>
    <xf numFmtId="0" fontId="45" fillId="0" borderId="0" xfId="0" applyFont="1" applyAlignment="1">
      <alignment vertical="top"/>
    </xf>
    <xf numFmtId="0" fontId="45" fillId="0" borderId="1" xfId="0" applyFont="1" applyFill="1" applyBorder="1" applyAlignment="1">
      <alignment horizontal="left" wrapText="1"/>
    </xf>
    <xf numFmtId="0" fontId="45" fillId="0" borderId="1" xfId="0" applyFont="1" applyFill="1" applyBorder="1" applyAlignment="1">
      <alignment horizontal="center"/>
    </xf>
    <xf numFmtId="0" fontId="30" fillId="9" borderId="1" xfId="0" applyFont="1" applyFill="1" applyBorder="1" applyAlignment="1">
      <alignment horizontal="center" vertical="center" wrapText="1"/>
    </xf>
    <xf numFmtId="4" fontId="1" fillId="9" borderId="1" xfId="0" applyNumberFormat="1" applyFont="1" applyFill="1" applyBorder="1" applyAlignment="1">
      <alignment horizontal="center" vertical="center" wrapText="1"/>
    </xf>
    <xf numFmtId="0" fontId="30" fillId="9" borderId="0" xfId="0" applyFont="1" applyFill="1" applyAlignment="1"/>
    <xf numFmtId="0" fontId="30" fillId="6" borderId="1" xfId="0" applyFont="1" applyFill="1" applyBorder="1" applyAlignment="1">
      <alignment horizontal="left" vertical="top" wrapText="1"/>
    </xf>
    <xf numFmtId="4" fontId="30" fillId="0" borderId="1" xfId="0" applyNumberFormat="1" applyFont="1" applyFill="1" applyBorder="1" applyAlignment="1">
      <alignment horizontal="center" vertical="center" wrapText="1"/>
    </xf>
    <xf numFmtId="0" fontId="45" fillId="0" borderId="1" xfId="0" applyFont="1" applyFill="1" applyBorder="1" applyAlignment="1">
      <alignment horizontal="left"/>
    </xf>
    <xf numFmtId="4" fontId="44" fillId="0" borderId="1" xfId="0" applyNumberFormat="1" applyFont="1" applyBorder="1" applyAlignment="1">
      <alignment horizontal="center" vertical="center" wrapText="1"/>
    </xf>
    <xf numFmtId="0" fontId="45"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4" fillId="0" borderId="1" xfId="0" applyFont="1" applyBorder="1" applyAlignment="1">
      <alignment horizontal="center" vertical="top" wrapText="1"/>
    </xf>
    <xf numFmtId="0" fontId="44" fillId="0" borderId="1" xfId="0" applyFont="1" applyBorder="1" applyAlignment="1">
      <alignment horizontal="left" vertical="top" wrapText="1"/>
    </xf>
    <xf numFmtId="0" fontId="30" fillId="6" borderId="1" xfId="0" applyFont="1" applyFill="1" applyBorder="1" applyAlignment="1">
      <alignment horizontal="center" vertical="center"/>
    </xf>
    <xf numFmtId="0" fontId="43" fillId="0" borderId="1" xfId="0" applyFont="1" applyBorder="1" applyAlignment="1">
      <alignment horizontal="center" vertical="center"/>
    </xf>
    <xf numFmtId="0" fontId="0" fillId="0" borderId="1" xfId="0" applyFont="1" applyBorder="1" applyAlignment="1">
      <alignment horizontal="center" vertical="center"/>
    </xf>
    <xf numFmtId="0" fontId="46" fillId="0" borderId="1" xfId="0" applyFont="1" applyBorder="1" applyAlignment="1">
      <alignment horizontal="center" vertical="top" wrapText="1"/>
    </xf>
    <xf numFmtId="0" fontId="47" fillId="0" borderId="1" xfId="0" applyFont="1" applyFill="1" applyBorder="1" applyAlignment="1">
      <alignment horizontal="center" vertical="center" wrapText="1"/>
    </xf>
    <xf numFmtId="0" fontId="47" fillId="0" borderId="1" xfId="0" applyFont="1" applyFill="1" applyBorder="1" applyAlignment="1">
      <alignment horizontal="left" vertical="center" wrapText="1"/>
    </xf>
    <xf numFmtId="4" fontId="47" fillId="0" borderId="1" xfId="0" applyNumberFormat="1" applyFont="1" applyFill="1" applyBorder="1" applyAlignment="1">
      <alignment horizontal="center" vertical="center" wrapText="1"/>
    </xf>
    <xf numFmtId="4" fontId="44" fillId="0" borderId="1" xfId="0" applyNumberFormat="1" applyFont="1" applyFill="1" applyBorder="1" applyAlignment="1">
      <alignment horizontal="center" vertical="center" wrapText="1"/>
    </xf>
    <xf numFmtId="0" fontId="44" fillId="0" borderId="0" xfId="0" applyFont="1" applyFill="1" applyAlignment="1"/>
    <xf numFmtId="0" fontId="44" fillId="9" borderId="1" xfId="0" applyFont="1" applyFill="1" applyBorder="1" applyAlignment="1">
      <alignment horizontal="center" vertical="center"/>
    </xf>
    <xf numFmtId="0" fontId="44" fillId="10" borderId="1" xfId="0" applyFont="1" applyFill="1" applyBorder="1" applyAlignment="1">
      <alignment horizontal="center" vertical="top" wrapText="1"/>
    </xf>
    <xf numFmtId="0" fontId="44" fillId="10" borderId="1" xfId="0" applyFont="1" applyFill="1" applyBorder="1" applyAlignment="1">
      <alignment horizontal="center" vertical="center" wrapText="1"/>
    </xf>
    <xf numFmtId="0" fontId="45" fillId="9" borderId="0" xfId="0" applyFont="1" applyFill="1" applyAlignment="1"/>
    <xf numFmtId="0" fontId="0" fillId="0" borderId="1" xfId="0" applyFont="1" applyBorder="1" applyAlignment="1">
      <alignment horizontal="center" vertical="center" wrapText="1"/>
    </xf>
    <xf numFmtId="4" fontId="5" fillId="0" borderId="1" xfId="0" applyNumberFormat="1" applyFont="1" applyFill="1" applyBorder="1" applyAlignment="1">
      <alignment horizontal="center" vertical="center" wrapText="1"/>
    </xf>
    <xf numFmtId="0" fontId="0" fillId="9" borderId="0" xfId="0" applyFont="1" applyFill="1" applyAlignment="1"/>
    <xf numFmtId="0" fontId="48" fillId="0" borderId="0" xfId="0" applyFont="1" applyAlignment="1"/>
    <xf numFmtId="0" fontId="33" fillId="0" borderId="1" xfId="0" applyFont="1" applyBorder="1" applyAlignment="1">
      <alignment horizontal="center" vertical="center" wrapText="1"/>
    </xf>
    <xf numFmtId="0" fontId="1" fillId="9" borderId="1" xfId="0" applyFont="1" applyFill="1" applyBorder="1" applyAlignment="1">
      <alignment vertical="center" wrapText="1"/>
    </xf>
    <xf numFmtId="0" fontId="2" fillId="9" borderId="0" xfId="0" applyFont="1" applyFill="1" applyAlignment="1"/>
    <xf numFmtId="0" fontId="49" fillId="9" borderId="1" xfId="0" applyFont="1" applyFill="1" applyBorder="1" applyAlignment="1">
      <alignment horizontal="center" vertical="center" wrapText="1"/>
    </xf>
    <xf numFmtId="0" fontId="16" fillId="9" borderId="1" xfId="0" applyFont="1" applyFill="1" applyBorder="1" applyAlignment="1">
      <alignment horizontal="center" vertical="center"/>
    </xf>
    <xf numFmtId="0" fontId="5" fillId="9" borderId="1" xfId="0" applyFont="1" applyFill="1" applyBorder="1" applyAlignment="1">
      <alignment vertical="center" wrapText="1"/>
    </xf>
    <xf numFmtId="0" fontId="5" fillId="9" borderId="1" xfId="0" applyFont="1" applyFill="1" applyBorder="1" applyAlignment="1">
      <alignment horizontal="center" vertical="center" wrapText="1"/>
    </xf>
    <xf numFmtId="4" fontId="5" fillId="9" borderId="1" xfId="0" applyNumberFormat="1" applyFont="1" applyFill="1" applyBorder="1" applyAlignment="1">
      <alignment horizontal="center" vertical="center" wrapText="1"/>
    </xf>
    <xf numFmtId="0" fontId="16" fillId="9" borderId="0" xfId="0" applyFont="1" applyFill="1" applyAlignment="1"/>
    <xf numFmtId="0" fontId="0" fillId="0" borderId="1" xfId="0" applyFont="1" applyFill="1" applyBorder="1" applyAlignment="1">
      <alignment horizontal="center" vertical="center"/>
    </xf>
    <xf numFmtId="0" fontId="30" fillId="0" borderId="1" xfId="0" applyFont="1" applyFill="1" applyBorder="1" applyAlignment="1">
      <alignment vertical="center" wrapText="1"/>
    </xf>
    <xf numFmtId="0" fontId="30" fillId="0" borderId="1" xfId="0" applyFont="1" applyFill="1" applyBorder="1" applyAlignment="1">
      <alignment horizontal="left" vertical="top" wrapText="1"/>
    </xf>
    <xf numFmtId="3" fontId="30"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top" wrapText="1"/>
    </xf>
    <xf numFmtId="0" fontId="30" fillId="0" borderId="1" xfId="0" applyFont="1" applyBorder="1" applyAlignment="1">
      <alignment vertical="center" wrapText="1"/>
    </xf>
    <xf numFmtId="0" fontId="30" fillId="0" borderId="1" xfId="0" applyFont="1" applyBorder="1" applyAlignment="1">
      <alignment horizontal="center" wrapText="1"/>
    </xf>
    <xf numFmtId="3" fontId="30" fillId="0" borderId="1" xfId="0" applyNumberFormat="1" applyFont="1" applyBorder="1" applyAlignment="1">
      <alignment horizontal="center" vertical="center" wrapText="1"/>
    </xf>
    <xf numFmtId="0" fontId="0" fillId="9" borderId="1" xfId="0" applyFill="1" applyBorder="1" applyAlignment="1">
      <alignment horizontal="center" vertical="center"/>
    </xf>
    <xf numFmtId="0" fontId="30" fillId="9" borderId="1" xfId="0" applyFont="1" applyFill="1" applyBorder="1" applyAlignment="1">
      <alignment vertical="center" wrapText="1"/>
    </xf>
    <xf numFmtId="0" fontId="30" fillId="11" borderId="1" xfId="0" applyFont="1" applyFill="1" applyBorder="1" applyAlignment="1">
      <alignment horizontal="center" vertical="center" wrapText="1"/>
    </xf>
    <xf numFmtId="3" fontId="30" fillId="9" borderId="1" xfId="0" applyNumberFormat="1" applyFont="1" applyFill="1" applyBorder="1" applyAlignment="1">
      <alignment horizontal="center" vertical="center" wrapText="1"/>
    </xf>
    <xf numFmtId="4" fontId="30" fillId="9"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3" fontId="1" fillId="0" borderId="1" xfId="0" applyNumberFormat="1" applyFont="1" applyFill="1" applyBorder="1" applyAlignment="1">
      <alignment horizontal="center" vertical="center" wrapText="1"/>
    </xf>
    <xf numFmtId="0" fontId="2" fillId="0" borderId="0" xfId="0" applyFont="1" applyFill="1" applyAlignment="1"/>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44" fillId="0" borderId="1"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4"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4" fontId="13"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top" wrapText="1"/>
    </xf>
    <xf numFmtId="49" fontId="1" fillId="0" borderId="1" xfId="0" applyNumberFormat="1" applyFont="1" applyFill="1" applyBorder="1" applyAlignment="1">
      <alignment horizontal="center" vertical="center" wrapText="1"/>
    </xf>
    <xf numFmtId="4" fontId="13" fillId="0" borderId="1" xfId="0" applyNumberFormat="1" applyFont="1" applyFill="1" applyBorder="1" applyAlignment="1">
      <alignment horizontal="center" vertical="center" wrapText="1"/>
    </xf>
    <xf numFmtId="0" fontId="1" fillId="0" borderId="1" xfId="0" applyFont="1" applyFill="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xf>
    <xf numFmtId="0" fontId="13" fillId="0" borderId="1" xfId="0" applyFont="1" applyBorder="1" applyAlignment="1">
      <alignment vertical="top" wrapText="1"/>
    </xf>
    <xf numFmtId="0" fontId="13" fillId="0" borderId="0" xfId="0" applyFont="1" applyFill="1" applyAlignment="1"/>
    <xf numFmtId="0" fontId="13" fillId="0" borderId="0" xfId="0" applyFont="1" applyAlignment="1"/>
    <xf numFmtId="0" fontId="0" fillId="3" borderId="0" xfId="0" applyFont="1" applyFill="1" applyAlignment="1"/>
    <xf numFmtId="0" fontId="1" fillId="0" borderId="1" xfId="0" applyFont="1" applyFill="1" applyBorder="1" applyAlignment="1">
      <alignment horizontal="center" vertical="top" wrapText="1"/>
    </xf>
    <xf numFmtId="0" fontId="1" fillId="0" borderId="0" xfId="0" applyFont="1" applyFill="1" applyBorder="1" applyAlignment="1">
      <alignment horizontal="left" vertical="top" wrapText="1"/>
    </xf>
    <xf numFmtId="0" fontId="1" fillId="0" borderId="4"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20" fillId="0" borderId="1" xfId="0" applyFont="1" applyBorder="1" applyAlignment="1">
      <alignment horizontal="left" vertical="top" wrapText="1"/>
    </xf>
    <xf numFmtId="0" fontId="20" fillId="0" borderId="1" xfId="0" applyFont="1" applyBorder="1" applyAlignment="1">
      <alignment horizontal="center" vertical="center" wrapText="1"/>
    </xf>
    <xf numFmtId="0" fontId="20" fillId="0" borderId="1" xfId="0" applyFont="1" applyBorder="1" applyAlignment="1">
      <alignment horizontal="center" vertical="top" wrapText="1"/>
    </xf>
    <xf numFmtId="4" fontId="20"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xf>
    <xf numFmtId="0" fontId="13" fillId="0" borderId="1" xfId="0" applyFont="1" applyBorder="1" applyAlignment="1">
      <alignment wrapText="1"/>
    </xf>
    <xf numFmtId="0" fontId="13" fillId="2" borderId="1" xfId="0" applyFont="1" applyFill="1" applyBorder="1" applyAlignment="1">
      <alignment horizontal="left" vertical="top" wrapText="1"/>
    </xf>
    <xf numFmtId="4" fontId="13"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1" fillId="3" borderId="1" xfId="0" applyFont="1" applyFill="1" applyBorder="1" applyAlignment="1">
      <alignment horizontal="center" vertical="top" wrapText="1"/>
    </xf>
    <xf numFmtId="0" fontId="13" fillId="3" borderId="0" xfId="0" applyFont="1" applyFill="1" applyAlignment="1"/>
    <xf numFmtId="4" fontId="1" fillId="2" borderId="1" xfId="0" applyNumberFormat="1" applyFont="1" applyFill="1" applyBorder="1" applyAlignment="1">
      <alignment horizontal="center" vertical="center" wrapText="1"/>
    </xf>
    <xf numFmtId="0" fontId="13" fillId="0" borderId="1" xfId="0" applyFont="1" applyBorder="1" applyAlignment="1">
      <alignment vertical="center" wrapText="1"/>
    </xf>
    <xf numFmtId="3" fontId="13" fillId="2" borderId="1" xfId="0" applyNumberFormat="1" applyFont="1" applyFill="1" applyBorder="1" applyAlignment="1">
      <alignment horizontal="center" vertical="center" wrapText="1"/>
    </xf>
    <xf numFmtId="0" fontId="14" fillId="0" borderId="1" xfId="0" applyFont="1" applyBorder="1" applyAlignment="1">
      <alignment horizontal="left" vertical="top" wrapText="1"/>
    </xf>
    <xf numFmtId="0" fontId="14" fillId="2" borderId="1" xfId="0" applyFont="1" applyFill="1" applyBorder="1" applyAlignment="1">
      <alignment horizontal="left" vertical="top" wrapText="1"/>
    </xf>
    <xf numFmtId="0" fontId="15" fillId="0" borderId="1" xfId="0" applyFont="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top" wrapText="1"/>
    </xf>
    <xf numFmtId="0" fontId="13" fillId="0" borderId="1" xfId="0" applyFont="1" applyBorder="1" applyAlignment="1">
      <alignment horizontal="left" vertical="top"/>
    </xf>
    <xf numFmtId="0" fontId="14" fillId="0" borderId="1" xfId="0" applyFont="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left" vertical="top"/>
    </xf>
    <xf numFmtId="0" fontId="14" fillId="0" borderId="1" xfId="0" applyFont="1" applyBorder="1" applyAlignment="1">
      <alignment horizontal="left" vertical="top"/>
    </xf>
    <xf numFmtId="0" fontId="1" fillId="3" borderId="1" xfId="0" applyFont="1" applyFill="1" applyBorder="1" applyAlignment="1">
      <alignment horizontal="left" vertical="center" wrapText="1"/>
    </xf>
    <xf numFmtId="4" fontId="1" fillId="0" borderId="1" xfId="0" applyNumberFormat="1" applyFont="1" applyBorder="1" applyAlignment="1">
      <alignment horizontal="center" vertical="top" wrapText="1"/>
    </xf>
    <xf numFmtId="0" fontId="2" fillId="0" borderId="1" xfId="0" applyFont="1" applyBorder="1" applyAlignment="1">
      <alignment horizontal="center" vertical="center"/>
    </xf>
    <xf numFmtId="0" fontId="30" fillId="0" borderId="1" xfId="0" applyFont="1" applyBorder="1" applyAlignment="1">
      <alignment horizontal="left" vertical="center" wrapText="1"/>
    </xf>
    <xf numFmtId="0" fontId="45" fillId="6" borderId="1" xfId="0" applyFont="1" applyFill="1" applyBorder="1" applyAlignment="1">
      <alignment horizontal="left" vertical="center" wrapText="1"/>
    </xf>
    <xf numFmtId="0" fontId="0" fillId="12" borderId="0" xfId="0" applyFont="1" applyFill="1" applyAlignment="1"/>
    <xf numFmtId="0" fontId="6" fillId="12" borderId="0" xfId="0" applyFont="1" applyFill="1" applyAlignment="1"/>
    <xf numFmtId="0" fontId="13" fillId="12" borderId="0" xfId="0" applyFont="1" applyFill="1" applyAlignment="1"/>
    <xf numFmtId="4" fontId="30" fillId="0" borderId="1" xfId="0" applyNumberFormat="1" applyFont="1" applyBorder="1" applyAlignment="1">
      <alignment horizontal="center" vertical="center"/>
    </xf>
    <xf numFmtId="0" fontId="30" fillId="0" borderId="0" xfId="0" applyFont="1" applyFill="1" applyAlignment="1"/>
    <xf numFmtId="0" fontId="25" fillId="0" borderId="1" xfId="0" applyFont="1" applyBorder="1" applyAlignment="1">
      <alignment horizontal="center" vertical="center" wrapText="1"/>
    </xf>
    <xf numFmtId="0" fontId="31" fillId="6" borderId="1" xfId="0" applyFont="1" applyFill="1" applyBorder="1" applyAlignment="1">
      <alignment horizontal="center" vertical="center" wrapText="1"/>
    </xf>
    <xf numFmtId="0" fontId="44" fillId="11" borderId="1" xfId="0" applyFont="1" applyFill="1" applyBorder="1" applyAlignment="1">
      <alignment horizontal="center" vertical="center" wrapText="1"/>
    </xf>
    <xf numFmtId="0" fontId="30" fillId="11" borderId="1" xfId="0" applyFont="1" applyFill="1" applyBorder="1" applyAlignment="1">
      <alignment horizontal="center" vertical="top" wrapText="1"/>
    </xf>
    <xf numFmtId="0" fontId="30" fillId="11" borderId="1" xfId="0" applyFont="1" applyFill="1" applyBorder="1" applyAlignment="1">
      <alignment horizontal="left" vertical="top" wrapText="1"/>
    </xf>
    <xf numFmtId="0" fontId="1" fillId="11" borderId="1" xfId="0" applyFont="1" applyFill="1" applyBorder="1" applyAlignment="1">
      <alignment horizontal="center" vertical="center" wrapText="1"/>
    </xf>
    <xf numFmtId="3" fontId="30" fillId="11" borderId="1" xfId="0" applyNumberFormat="1" applyFont="1" applyFill="1" applyBorder="1" applyAlignment="1">
      <alignment horizontal="center" vertical="center" wrapText="1"/>
    </xf>
    <xf numFmtId="4" fontId="1" fillId="6" borderId="1" xfId="0" applyNumberFormat="1" applyFont="1" applyFill="1" applyBorder="1" applyAlignment="1">
      <alignment horizontal="center" vertical="center" wrapText="1"/>
    </xf>
    <xf numFmtId="0" fontId="5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0" xfId="0" applyFont="1" applyAlignment="1"/>
    <xf numFmtId="3" fontId="20" fillId="0" borderId="1" xfId="0" applyNumberFormat="1" applyFont="1" applyBorder="1" applyAlignment="1">
      <alignment horizontal="center" vertical="center"/>
    </xf>
    <xf numFmtId="4" fontId="44" fillId="9" borderId="1" xfId="0" applyNumberFormat="1" applyFont="1" applyFill="1" applyBorder="1" applyAlignment="1">
      <alignment horizontal="center" vertical="center" wrapText="1"/>
    </xf>
    <xf numFmtId="0" fontId="44" fillId="9" borderId="0" xfId="0" applyFont="1" applyFill="1" applyAlignment="1"/>
    <xf numFmtId="0" fontId="20" fillId="9" borderId="1" xfId="0" applyFont="1" applyFill="1" applyBorder="1" applyAlignment="1">
      <alignment horizontal="center" vertical="center" wrapText="1"/>
    </xf>
    <xf numFmtId="0" fontId="51" fillId="9" borderId="1" xfId="0" applyFont="1" applyFill="1" applyBorder="1" applyAlignment="1">
      <alignment horizontal="center" vertical="center" wrapText="1"/>
    </xf>
    <xf numFmtId="0" fontId="20" fillId="9" borderId="1" xfId="0" applyFont="1" applyFill="1" applyBorder="1" applyAlignment="1">
      <alignment horizontal="center" vertical="center"/>
    </xf>
    <xf numFmtId="4" fontId="20" fillId="9" borderId="1" xfId="0" applyNumberFormat="1" applyFont="1" applyFill="1" applyBorder="1" applyAlignment="1">
      <alignment horizontal="center" vertical="center" wrapText="1"/>
    </xf>
    <xf numFmtId="0" fontId="50" fillId="9" borderId="0" xfId="0" applyFont="1" applyFill="1" applyAlignment="1"/>
    <xf numFmtId="0" fontId="20" fillId="0" borderId="1" xfId="0" applyFont="1" applyFill="1" applyBorder="1" applyAlignment="1">
      <alignment horizontal="center" vertical="center" wrapText="1"/>
    </xf>
    <xf numFmtId="4" fontId="20" fillId="0" borderId="1" xfId="0" applyNumberFormat="1" applyFont="1" applyFill="1" applyBorder="1" applyAlignment="1">
      <alignment horizontal="center" vertical="center" wrapText="1"/>
    </xf>
    <xf numFmtId="0" fontId="50" fillId="0" borderId="0" xfId="0" applyFont="1" applyFill="1" applyAlignment="1"/>
    <xf numFmtId="0" fontId="51" fillId="0" borderId="1" xfId="0" applyFont="1" applyBorder="1" applyAlignment="1">
      <alignment horizontal="center" vertical="center" wrapText="1"/>
    </xf>
    <xf numFmtId="0" fontId="52" fillId="0" borderId="1" xfId="0" applyFont="1" applyFill="1" applyBorder="1" applyAlignment="1">
      <alignment horizontal="center" vertical="top" wrapText="1"/>
    </xf>
    <xf numFmtId="0" fontId="53" fillId="0" borderId="1" xfId="0" applyFont="1" applyBorder="1" applyAlignment="1">
      <alignment horizontal="center" vertical="center"/>
    </xf>
    <xf numFmtId="4" fontId="52" fillId="0" borderId="1" xfId="0" applyNumberFormat="1" applyFont="1" applyFill="1" applyBorder="1" applyAlignment="1">
      <alignment horizontal="center" vertical="center" wrapText="1"/>
    </xf>
    <xf numFmtId="0" fontId="53" fillId="0" borderId="0" xfId="0" applyFont="1" applyAlignment="1"/>
    <xf numFmtId="0" fontId="51" fillId="0" borderId="1" xfId="0" applyFont="1" applyBorder="1" applyAlignment="1">
      <alignment horizontal="center" vertical="center"/>
    </xf>
    <xf numFmtId="0" fontId="50" fillId="0" borderId="0" xfId="0" applyFont="1" applyAlignment="1"/>
    <xf numFmtId="3" fontId="45" fillId="0" borderId="1" xfId="0" applyNumberFormat="1" applyFont="1" applyBorder="1" applyAlignment="1">
      <alignment horizontal="center" vertical="center" wrapText="1"/>
    </xf>
    <xf numFmtId="0" fontId="31" fillId="6" borderId="1" xfId="0" applyFont="1" applyFill="1" applyBorder="1" applyAlignment="1">
      <alignment horizontal="left" vertical="top" wrapText="1"/>
    </xf>
    <xf numFmtId="0" fontId="34" fillId="0" borderId="1" xfId="0" applyFont="1" applyBorder="1" applyAlignment="1">
      <alignment horizontal="center" vertical="center"/>
    </xf>
    <xf numFmtId="0" fontId="0" fillId="0" borderId="0" xfId="0" applyFont="1" applyBorder="1" applyAlignment="1"/>
    <xf numFmtId="0" fontId="2" fillId="12" borderId="0" xfId="0" applyFont="1" applyFill="1" applyAlignment="1"/>
    <xf numFmtId="0" fontId="43" fillId="12" borderId="1" xfId="0" applyFont="1" applyFill="1" applyBorder="1" applyAlignment="1">
      <alignment horizontal="center" vertical="center"/>
    </xf>
    <xf numFmtId="0" fontId="0" fillId="12" borderId="1" xfId="0" applyFont="1" applyFill="1" applyBorder="1" applyAlignment="1">
      <alignment horizontal="center" vertical="center"/>
    </xf>
    <xf numFmtId="0" fontId="54" fillId="12" borderId="1" xfId="0" applyFont="1" applyFill="1" applyBorder="1" applyAlignment="1">
      <alignment vertical="center"/>
    </xf>
    <xf numFmtId="0" fontId="0" fillId="12" borderId="1" xfId="0" applyFont="1" applyFill="1" applyBorder="1" applyAlignment="1">
      <alignment horizontal="center"/>
    </xf>
    <xf numFmtId="0" fontId="0" fillId="12" borderId="1" xfId="0" applyFont="1" applyFill="1" applyBorder="1" applyAlignment="1"/>
    <xf numFmtId="0" fontId="0" fillId="12" borderId="1" xfId="0" applyFont="1" applyFill="1" applyBorder="1" applyAlignment="1">
      <alignment vertical="center"/>
    </xf>
    <xf numFmtId="0" fontId="2" fillId="1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xf>
    <xf numFmtId="0" fontId="55" fillId="0" borderId="0" xfId="0" applyFont="1" applyFill="1" applyAlignment="1"/>
    <xf numFmtId="0" fontId="45" fillId="0" borderId="1" xfId="0" applyFont="1" applyFill="1" applyBorder="1" applyAlignment="1">
      <alignment horizontal="left" vertical="top" wrapText="1"/>
    </xf>
    <xf numFmtId="4" fontId="45" fillId="0" borderId="1" xfId="0" applyNumberFormat="1" applyFont="1" applyFill="1" applyBorder="1" applyAlignment="1">
      <alignment horizontal="center" vertical="center" wrapText="1"/>
    </xf>
    <xf numFmtId="0" fontId="6" fillId="0" borderId="0" xfId="0" applyFont="1" applyFill="1" applyAlignment="1"/>
    <xf numFmtId="0" fontId="47" fillId="0" borderId="0" xfId="0" applyFont="1" applyFill="1" applyBorder="1" applyAlignment="1">
      <alignment horizontal="center" vertical="center" wrapText="1"/>
    </xf>
    <xf numFmtId="0" fontId="1" fillId="0" borderId="32" xfId="0" applyFont="1" applyBorder="1" applyAlignment="1">
      <alignment horizontal="center" vertical="center" wrapText="1"/>
    </xf>
    <xf numFmtId="0" fontId="3" fillId="4" borderId="5" xfId="0" applyFont="1" applyFill="1" applyBorder="1" applyAlignment="1">
      <alignment horizontal="center" vertical="center"/>
    </xf>
    <xf numFmtId="0" fontId="3" fillId="0" borderId="5" xfId="0" applyFont="1" applyBorder="1" applyAlignment="1">
      <alignment horizontal="center" vertical="center" wrapText="1"/>
    </xf>
    <xf numFmtId="4" fontId="1" fillId="0" borderId="5"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2" fillId="0" borderId="8" xfId="0" applyFont="1" applyBorder="1" applyAlignment="1">
      <alignment horizontal="center" vertical="center"/>
    </xf>
    <xf numFmtId="0" fontId="1" fillId="0" borderId="0" xfId="0" applyFont="1" applyFill="1" applyAlignment="1"/>
    <xf numFmtId="0" fontId="44" fillId="0" borderId="1" xfId="0" applyFont="1" applyFill="1" applyBorder="1" applyAlignment="1">
      <alignment wrapText="1"/>
    </xf>
    <xf numFmtId="3" fontId="44" fillId="0" borderId="1" xfId="0" applyNumberFormat="1" applyFont="1" applyFill="1" applyBorder="1" applyAlignment="1">
      <alignment horizontal="center" vertical="center" wrapText="1"/>
    </xf>
    <xf numFmtId="0" fontId="44" fillId="9" borderId="1" xfId="0" applyFont="1" applyFill="1" applyBorder="1" applyAlignment="1">
      <alignment wrapText="1"/>
    </xf>
    <xf numFmtId="3" fontId="44" fillId="9" borderId="1" xfId="0" applyNumberFormat="1" applyFont="1" applyFill="1" applyBorder="1" applyAlignment="1">
      <alignment horizontal="center" vertical="center" wrapText="1"/>
    </xf>
    <xf numFmtId="0" fontId="44" fillId="9" borderId="1" xfId="0" applyFont="1" applyFill="1" applyBorder="1" applyAlignment="1">
      <alignment vertical="top" wrapText="1"/>
    </xf>
    <xf numFmtId="0" fontId="44" fillId="0" borderId="1" xfId="0" applyFont="1" applyFill="1" applyBorder="1" applyAlignment="1">
      <alignment horizontal="center" vertical="top" wrapText="1"/>
    </xf>
    <xf numFmtId="0" fontId="45" fillId="6" borderId="1" xfId="0" applyFont="1" applyFill="1" applyBorder="1" applyAlignment="1">
      <alignment horizontal="center" vertical="top" wrapText="1"/>
    </xf>
    <xf numFmtId="0" fontId="45" fillId="0" borderId="1" xfId="0" applyFont="1" applyFill="1" applyBorder="1" applyAlignment="1">
      <alignment horizontal="center" vertical="top"/>
    </xf>
    <xf numFmtId="0" fontId="44" fillId="0" borderId="1" xfId="0" applyFont="1" applyFill="1" applyBorder="1" applyAlignment="1">
      <alignment horizontal="center" vertical="top"/>
    </xf>
    <xf numFmtId="0" fontId="30" fillId="6" borderId="1" xfId="0" applyFont="1" applyFill="1" applyBorder="1" applyAlignment="1">
      <alignment horizontal="center" vertical="top" wrapText="1"/>
    </xf>
    <xf numFmtId="0" fontId="30" fillId="0" borderId="1" xfId="0" applyFont="1" applyFill="1" applyBorder="1" applyAlignment="1">
      <alignment horizontal="center" vertical="top"/>
    </xf>
    <xf numFmtId="0" fontId="30" fillId="0" borderId="0" xfId="0" applyFont="1" applyAlignment="1">
      <alignment vertical="top"/>
    </xf>
    <xf numFmtId="0" fontId="56" fillId="12" borderId="0" xfId="0" applyFont="1" applyFill="1" applyAlignment="1"/>
    <xf numFmtId="0" fontId="6" fillId="9" borderId="0" xfId="0" applyFont="1" applyFill="1" applyAlignment="1"/>
    <xf numFmtId="0" fontId="44" fillId="13"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4" fontId="1" fillId="0" borderId="2" xfId="0" applyNumberFormat="1" applyFont="1" applyFill="1" applyBorder="1" applyAlignment="1">
      <alignment horizontal="center" vertical="center" wrapText="1"/>
    </xf>
    <xf numFmtId="4" fontId="1" fillId="0" borderId="9"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0" fillId="0" borderId="1" xfId="0" applyFont="1" applyFill="1" applyBorder="1" applyAlignment="1"/>
    <xf numFmtId="0" fontId="13" fillId="0" borderId="1" xfId="0" applyFont="1" applyBorder="1" applyAlignment="1"/>
    <xf numFmtId="0" fontId="1" fillId="9"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44" fillId="0" borderId="1" xfId="0" applyFont="1" applyBorder="1" applyAlignment="1">
      <alignment horizontal="center" vertical="center"/>
    </xf>
    <xf numFmtId="0" fontId="0" fillId="0" borderId="1" xfId="0" applyFont="1" applyBorder="1" applyAlignment="1"/>
    <xf numFmtId="0" fontId="1" fillId="6" borderId="1" xfId="0" applyFont="1" applyFill="1" applyBorder="1" applyAlignment="1">
      <alignment horizontal="center" vertical="center" wrapText="1"/>
    </xf>
    <xf numFmtId="0" fontId="0" fillId="0" borderId="0" xfId="0" applyFont="1" applyAlignment="1"/>
    <xf numFmtId="0" fontId="45" fillId="0" borderId="1" xfId="0" applyFont="1" applyBorder="1" applyAlignment="1"/>
    <xf numFmtId="0" fontId="1" fillId="14" borderId="1" xfId="0" applyFont="1" applyFill="1" applyBorder="1" applyAlignment="1">
      <alignment horizontal="center" vertical="center" wrapText="1"/>
    </xf>
    <xf numFmtId="0" fontId="43" fillId="0" borderId="1" xfId="0" applyFont="1" applyBorder="1" applyAlignment="1">
      <alignment horizontal="center" vertical="center" wrapText="1"/>
    </xf>
    <xf numFmtId="0" fontId="43" fillId="0" borderId="1" xfId="0" applyFont="1" applyFill="1" applyBorder="1" applyAlignment="1">
      <alignment horizontal="center" vertical="center" wrapText="1"/>
    </xf>
    <xf numFmtId="0" fontId="55" fillId="6" borderId="1" xfId="0" applyFont="1" applyFill="1" applyBorder="1" applyAlignment="1">
      <alignment horizontal="center" vertical="center" wrapText="1"/>
    </xf>
    <xf numFmtId="0" fontId="55" fillId="0" borderId="1" xfId="0" applyFont="1" applyFill="1" applyBorder="1" applyAlignment="1">
      <alignment vertical="center" wrapText="1"/>
    </xf>
    <xf numFmtId="0" fontId="55" fillId="0" borderId="1" xfId="0" applyFont="1" applyFill="1" applyBorder="1" applyAlignment="1">
      <alignment horizontal="center" vertical="center" wrapText="1"/>
    </xf>
    <xf numFmtId="4" fontId="55" fillId="0" borderId="1" xfId="0" applyNumberFormat="1" applyFont="1" applyBorder="1" applyAlignment="1">
      <alignment horizontal="center" vertical="center" wrapText="1"/>
    </xf>
    <xf numFmtId="4" fontId="43" fillId="0" borderId="5" xfId="0" applyNumberFormat="1" applyFont="1" applyBorder="1" applyAlignment="1">
      <alignment horizontal="center" vertical="center" wrapText="1"/>
    </xf>
    <xf numFmtId="0" fontId="55" fillId="0" borderId="1" xfId="0" applyFont="1" applyBorder="1" applyAlignment="1">
      <alignment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28" fillId="2" borderId="1" xfId="0" applyFont="1" applyFill="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top" wrapText="1"/>
    </xf>
    <xf numFmtId="4" fontId="28" fillId="0" borderId="1" xfId="0" applyNumberFormat="1" applyFont="1" applyBorder="1" applyAlignment="1">
      <alignment horizontal="center" vertical="center" wrapText="1"/>
    </xf>
    <xf numFmtId="0" fontId="2" fillId="9" borderId="1" xfId="0" applyFont="1" applyFill="1" applyBorder="1" applyAlignment="1"/>
    <xf numFmtId="0" fontId="10" fillId="15" borderId="1" xfId="0" applyFont="1" applyFill="1" applyBorder="1" applyAlignment="1">
      <alignment horizontal="center" vertical="top" wrapText="1"/>
    </xf>
    <xf numFmtId="0" fontId="11" fillId="12" borderId="1" xfId="0" applyFont="1" applyFill="1" applyBorder="1"/>
    <xf numFmtId="0" fontId="12" fillId="12" borderId="1" xfId="0" applyFont="1" applyFill="1" applyBorder="1"/>
    <xf numFmtId="0" fontId="44" fillId="0"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44" fillId="0" borderId="1" xfId="0" applyFont="1" applyBorder="1" applyAlignment="1">
      <alignment horizontal="center" vertical="center"/>
    </xf>
    <xf numFmtId="0" fontId="52" fillId="0" borderId="1" xfId="0" applyFont="1" applyFill="1" applyBorder="1" applyAlignment="1">
      <alignment horizontal="center" vertical="center" wrapText="1"/>
    </xf>
    <xf numFmtId="0" fontId="44" fillId="9" borderId="1" xfId="0" applyFont="1" applyFill="1" applyBorder="1" applyAlignment="1">
      <alignment horizontal="center" vertical="center" wrapText="1"/>
    </xf>
    <xf numFmtId="0" fontId="2" fillId="9" borderId="1" xfId="0" applyFont="1" applyFill="1" applyBorder="1" applyAlignment="1">
      <alignment horizontal="center" vertical="center"/>
    </xf>
    <xf numFmtId="0" fontId="0" fillId="0" borderId="1" xfId="0" applyFont="1" applyBorder="1" applyAlignment="1"/>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0" fillId="0" borderId="0" xfId="0" applyFont="1" applyAlignment="1"/>
    <xf numFmtId="0" fontId="30" fillId="4" borderId="2" xfId="0" applyFont="1" applyFill="1" applyBorder="1" applyAlignment="1">
      <alignment horizontal="center" vertical="center"/>
    </xf>
    <xf numFmtId="0" fontId="30" fillId="4" borderId="2" xfId="0" applyFont="1" applyFill="1" applyBorder="1" applyAlignment="1">
      <alignment horizontal="left" vertical="center"/>
    </xf>
    <xf numFmtId="0" fontId="3" fillId="4" borderId="2" xfId="0" applyFont="1" applyFill="1" applyBorder="1" applyAlignment="1">
      <alignment horizontal="center" vertical="center"/>
    </xf>
    <xf numFmtId="0" fontId="3" fillId="4" borderId="2" xfId="0" applyFont="1" applyFill="1" applyBorder="1" applyAlignment="1">
      <alignment vertical="center"/>
    </xf>
    <xf numFmtId="0" fontId="3" fillId="4" borderId="9" xfId="0" applyFont="1" applyFill="1" applyBorder="1" applyAlignment="1">
      <alignment horizontal="center" vertical="center"/>
    </xf>
    <xf numFmtId="49" fontId="30" fillId="0" borderId="1" xfId="0" applyNumberFormat="1" applyFont="1" applyBorder="1" applyAlignment="1">
      <alignment horizontal="center" vertical="center" wrapText="1"/>
    </xf>
    <xf numFmtId="0" fontId="56" fillId="12" borderId="1" xfId="0" applyFont="1" applyFill="1" applyBorder="1" applyAlignment="1"/>
    <xf numFmtId="0" fontId="2" fillId="0" borderId="1" xfId="0" applyFont="1" applyBorder="1" applyAlignment="1"/>
    <xf numFmtId="0" fontId="6" fillId="12" borderId="1" xfId="0" applyFont="1" applyFill="1" applyBorder="1" applyAlignment="1"/>
    <xf numFmtId="0" fontId="6" fillId="0" borderId="1" xfId="0" applyFont="1" applyFill="1" applyBorder="1" applyAlignment="1"/>
    <xf numFmtId="3" fontId="1" fillId="6" borderId="1" xfId="0" applyNumberFormat="1" applyFont="1" applyFill="1" applyBorder="1" applyAlignment="1">
      <alignment horizontal="center" vertical="center" wrapText="1"/>
    </xf>
    <xf numFmtId="0" fontId="30" fillId="0" borderId="1" xfId="0" applyFont="1" applyBorder="1"/>
    <xf numFmtId="0" fontId="30" fillId="0" borderId="1" xfId="0" applyFont="1" applyBorder="1" applyAlignment="1"/>
    <xf numFmtId="0" fontId="0" fillId="0" borderId="1" xfId="0" applyBorder="1"/>
    <xf numFmtId="4" fontId="1" fillId="6" borderId="1" xfId="0" applyNumberFormat="1" applyFont="1" applyFill="1" applyBorder="1" applyAlignment="1">
      <alignment horizontal="center" vertical="center"/>
    </xf>
    <xf numFmtId="4" fontId="44" fillId="6" borderId="1" xfId="0" applyNumberFormat="1" applyFont="1" applyFill="1" applyBorder="1" applyAlignment="1">
      <alignment horizontal="center" vertical="center"/>
    </xf>
    <xf numFmtId="4" fontId="44" fillId="0" borderId="1" xfId="0" applyNumberFormat="1" applyFont="1" applyBorder="1" applyAlignment="1">
      <alignment horizontal="center" vertical="top" wrapText="1"/>
    </xf>
    <xf numFmtId="0" fontId="45" fillId="0" borderId="1" xfId="0" applyFont="1" applyBorder="1" applyAlignment="1">
      <alignment vertical="top"/>
    </xf>
    <xf numFmtId="0" fontId="30" fillId="0" borderId="1" xfId="0" applyFont="1" applyBorder="1" applyAlignment="1">
      <alignment vertical="top"/>
    </xf>
    <xf numFmtId="0" fontId="45" fillId="0" borderId="1" xfId="0" applyFont="1" applyFill="1" applyBorder="1" applyAlignment="1"/>
    <xf numFmtId="0" fontId="30" fillId="9" borderId="1" xfId="0" applyFont="1" applyFill="1" applyBorder="1" applyAlignment="1"/>
    <xf numFmtId="0" fontId="1" fillId="0" borderId="1" xfId="0" applyFont="1" applyFill="1" applyBorder="1" applyAlignment="1"/>
    <xf numFmtId="0" fontId="44" fillId="0" borderId="1" xfId="0" applyFont="1" applyFill="1" applyBorder="1" applyAlignment="1"/>
    <xf numFmtId="0" fontId="45" fillId="9" borderId="1" xfId="0" applyFont="1" applyFill="1" applyBorder="1" applyAlignment="1"/>
    <xf numFmtId="0" fontId="30" fillId="12" borderId="1" xfId="0" applyFont="1" applyFill="1" applyBorder="1" applyAlignment="1">
      <alignment horizontal="center" vertical="center"/>
    </xf>
    <xf numFmtId="3" fontId="5" fillId="9" borderId="1" xfId="0" applyNumberFormat="1" applyFont="1" applyFill="1" applyBorder="1" applyAlignment="1">
      <alignment horizontal="center" vertical="center"/>
    </xf>
    <xf numFmtId="0" fontId="16" fillId="9" borderId="1" xfId="0" applyFont="1" applyFill="1" applyBorder="1" applyAlignment="1"/>
    <xf numFmtId="0" fontId="30" fillId="9" borderId="1" xfId="0" applyFont="1" applyFill="1" applyBorder="1" applyAlignment="1">
      <alignment horizontal="center" vertical="center"/>
    </xf>
    <xf numFmtId="0" fontId="0" fillId="9" borderId="1" xfId="0" applyFont="1" applyFill="1" applyBorder="1" applyAlignment="1"/>
    <xf numFmtId="0" fontId="1" fillId="12" borderId="1" xfId="0" applyFont="1" applyFill="1" applyBorder="1" applyAlignment="1">
      <alignment horizontal="center" vertical="center"/>
    </xf>
    <xf numFmtId="0" fontId="2" fillId="12" borderId="1" xfId="0" applyFont="1" applyFill="1" applyBorder="1" applyAlignment="1"/>
    <xf numFmtId="0" fontId="2" fillId="0" borderId="1" xfId="0" applyFont="1" applyFill="1" applyBorder="1" applyAlignment="1"/>
    <xf numFmtId="4" fontId="17" fillId="0" borderId="1" xfId="0" applyNumberFormat="1" applyFont="1" applyBorder="1" applyAlignment="1">
      <alignment horizontal="center" vertical="center" wrapText="1"/>
    </xf>
    <xf numFmtId="0" fontId="13" fillId="0" borderId="1" xfId="0" applyFont="1" applyFill="1" applyBorder="1" applyAlignment="1"/>
    <xf numFmtId="0" fontId="0" fillId="3" borderId="1" xfId="0" applyFont="1" applyFill="1" applyBorder="1" applyAlignment="1"/>
    <xf numFmtId="4" fontId="1" fillId="0" borderId="1" xfId="0" applyNumberFormat="1" applyFont="1" applyBorder="1" applyAlignment="1">
      <alignment horizontal="center" vertical="center"/>
    </xf>
    <xf numFmtId="0" fontId="13" fillId="3" borderId="1" xfId="0" applyFont="1" applyFill="1" applyBorder="1" applyAlignment="1"/>
    <xf numFmtId="0" fontId="13" fillId="12" borderId="1" xfId="0" applyFont="1" applyFill="1" applyBorder="1" applyAlignment="1"/>
    <xf numFmtId="0" fontId="0" fillId="0" borderId="1" xfId="0" applyFont="1" applyBorder="1" applyAlignment="1">
      <alignment vertical="top"/>
    </xf>
    <xf numFmtId="0" fontId="30" fillId="0" borderId="1" xfId="0" applyFont="1" applyFill="1" applyBorder="1" applyAlignment="1"/>
    <xf numFmtId="3" fontId="1" fillId="11" borderId="1" xfId="0" applyNumberFormat="1" applyFont="1" applyFill="1" applyBorder="1" applyAlignment="1">
      <alignment horizontal="center" vertical="center" wrapText="1"/>
    </xf>
    <xf numFmtId="0" fontId="20" fillId="0" borderId="1" xfId="0" applyFont="1" applyBorder="1" applyAlignment="1"/>
    <xf numFmtId="0" fontId="44" fillId="9" borderId="1" xfId="0" applyFont="1" applyFill="1" applyBorder="1" applyAlignment="1"/>
    <xf numFmtId="0" fontId="50" fillId="9" borderId="1" xfId="0" applyFont="1" applyFill="1" applyBorder="1" applyAlignment="1"/>
    <xf numFmtId="0" fontId="50" fillId="0" borderId="1" xfId="0" applyFont="1" applyFill="1" applyBorder="1" applyAlignment="1"/>
    <xf numFmtId="0" fontId="53" fillId="0" borderId="1" xfId="0" applyFont="1" applyBorder="1" applyAlignment="1"/>
    <xf numFmtId="0" fontId="50" fillId="0" borderId="1" xfId="0" applyFont="1" applyBorder="1" applyAlignment="1"/>
    <xf numFmtId="3" fontId="44" fillId="0" borderId="1" xfId="0" applyNumberFormat="1" applyFont="1" applyBorder="1" applyAlignment="1">
      <alignment horizontal="center" vertical="center" wrapText="1"/>
    </xf>
    <xf numFmtId="0" fontId="48" fillId="0" borderId="1" xfId="0" applyFont="1" applyBorder="1" applyAlignment="1"/>
    <xf numFmtId="0" fontId="55" fillId="0" borderId="1" xfId="0" applyFont="1" applyFill="1" applyBorder="1" applyAlignment="1"/>
    <xf numFmtId="0" fontId="3" fillId="12" borderId="1" xfId="0" applyFont="1" applyFill="1" applyBorder="1" applyAlignment="1">
      <alignment horizontal="center" vertical="center" wrapText="1"/>
    </xf>
    <xf numFmtId="3" fontId="1" fillId="13"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0" fillId="14" borderId="1" xfId="0" applyFont="1" applyFill="1" applyBorder="1" applyAlignment="1">
      <alignment horizontal="center" vertical="center"/>
    </xf>
    <xf numFmtId="4" fontId="1" fillId="14" borderId="1" xfId="0" applyNumberFormat="1" applyFont="1" applyFill="1" applyBorder="1" applyAlignment="1">
      <alignment horizontal="center" vertical="center" wrapText="1"/>
    </xf>
    <xf numFmtId="0" fontId="0" fillId="14" borderId="1" xfId="0" applyFont="1" applyFill="1" applyBorder="1" applyAlignment="1"/>
    <xf numFmtId="0" fontId="44" fillId="14" borderId="2" xfId="0" applyFont="1" applyFill="1" applyBorder="1" applyAlignment="1">
      <alignment horizontal="center" vertical="center" wrapText="1"/>
    </xf>
    <xf numFmtId="0" fontId="30" fillId="14" borderId="2" xfId="0" applyFont="1" applyFill="1" applyBorder="1" applyAlignment="1">
      <alignment horizontal="center" vertical="center" wrapText="1"/>
    </xf>
    <xf numFmtId="0" fontId="0" fillId="14" borderId="2" xfId="0" applyFont="1" applyFill="1" applyBorder="1" applyAlignment="1">
      <alignment horizontal="center" vertical="center"/>
    </xf>
    <xf numFmtId="0" fontId="1" fillId="14" borderId="2" xfId="0" applyFont="1" applyFill="1" applyBorder="1" applyAlignment="1">
      <alignment horizontal="center" vertical="top" wrapText="1"/>
    </xf>
    <xf numFmtId="0" fontId="1" fillId="14" borderId="2" xfId="0" applyFont="1" applyFill="1" applyBorder="1" applyAlignment="1">
      <alignment horizontal="center" vertical="center" wrapText="1"/>
    </xf>
    <xf numFmtId="0" fontId="1" fillId="14" borderId="2" xfId="0" applyFont="1" applyFill="1" applyBorder="1" applyAlignment="1">
      <alignment horizontal="left" vertical="top" wrapText="1"/>
    </xf>
    <xf numFmtId="0" fontId="1" fillId="16" borderId="2" xfId="0" applyFont="1" applyFill="1" applyBorder="1" applyAlignment="1">
      <alignment horizontal="center" vertical="center" wrapText="1"/>
    </xf>
    <xf numFmtId="4" fontId="1" fillId="14" borderId="2" xfId="0" applyNumberFormat="1" applyFont="1" applyFill="1" applyBorder="1" applyAlignment="1">
      <alignment horizontal="center" vertical="center" wrapText="1"/>
    </xf>
    <xf numFmtId="4" fontId="1" fillId="14" borderId="9" xfId="0" applyNumberFormat="1" applyFont="1" applyFill="1" applyBorder="1" applyAlignment="1">
      <alignment horizontal="center" vertical="center" wrapText="1"/>
    </xf>
    <xf numFmtId="0" fontId="1" fillId="14" borderId="10" xfId="0" applyFont="1" applyFill="1" applyBorder="1" applyAlignment="1">
      <alignment horizontal="center" vertical="center" wrapText="1"/>
    </xf>
    <xf numFmtId="0" fontId="0" fillId="14" borderId="2" xfId="0" applyFont="1" applyFill="1" applyBorder="1" applyAlignment="1"/>
    <xf numFmtId="0" fontId="1" fillId="14" borderId="1" xfId="0" applyFont="1" applyFill="1" applyBorder="1" applyAlignment="1">
      <alignment horizontal="left" vertical="top" wrapText="1"/>
    </xf>
    <xf numFmtId="0" fontId="1" fillId="16"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44" fillId="0"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55" fillId="0" borderId="1" xfId="0" applyFont="1" applyBorder="1" applyAlignment="1"/>
    <xf numFmtId="0" fontId="55" fillId="0" borderId="0" xfId="0" applyFont="1" applyAlignment="1"/>
    <xf numFmtId="0" fontId="57" fillId="0" borderId="1" xfId="0" applyFont="1" applyBorder="1" applyAlignment="1">
      <alignment horizontal="center" vertical="center" wrapText="1"/>
    </xf>
    <xf numFmtId="0" fontId="1" fillId="14" borderId="1" xfId="0" applyFont="1" applyFill="1" applyBorder="1" applyAlignment="1">
      <alignment horizontal="center" vertical="top" wrapText="1"/>
    </xf>
    <xf numFmtId="0" fontId="1" fillId="6" borderId="1" xfId="0" applyFont="1" applyFill="1" applyBorder="1" applyAlignment="1">
      <alignment horizontal="center" vertical="center" wrapText="1"/>
    </xf>
    <xf numFmtId="0" fontId="0" fillId="0" borderId="1" xfId="0" applyFont="1" applyBorder="1" applyAlignment="1"/>
    <xf numFmtId="0" fontId="0" fillId="0" borderId="0" xfId="0" applyFont="1" applyAlignment="1"/>
    <xf numFmtId="0" fontId="1" fillId="9"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0" fillId="0" borderId="1" xfId="0" applyFont="1" applyBorder="1" applyAlignment="1"/>
    <xf numFmtId="0" fontId="44" fillId="0" borderId="1" xfId="0" applyFont="1" applyBorder="1" applyAlignment="1">
      <alignment horizontal="center" vertical="center" wrapText="1"/>
    </xf>
    <xf numFmtId="0" fontId="44" fillId="9" borderId="1" xfId="0" applyFont="1" applyFill="1" applyBorder="1" applyAlignment="1">
      <alignment horizontal="center" vertical="center" wrapText="1"/>
    </xf>
    <xf numFmtId="0" fontId="2" fillId="9" borderId="1" xfId="0" applyFont="1" applyFill="1" applyBorder="1" applyAlignment="1">
      <alignment horizontal="center" vertical="center"/>
    </xf>
    <xf numFmtId="0" fontId="44" fillId="0" borderId="1" xfId="0" applyFont="1" applyFill="1" applyBorder="1" applyAlignment="1">
      <alignment horizontal="center" vertical="center" wrapText="1"/>
    </xf>
    <xf numFmtId="0" fontId="44" fillId="0" borderId="1" xfId="0" applyFont="1" applyBorder="1" applyAlignment="1">
      <alignment horizontal="center" vertical="center"/>
    </xf>
    <xf numFmtId="0" fontId="52" fillId="0" borderId="1" xfId="0" applyFont="1" applyFill="1" applyBorder="1" applyAlignment="1">
      <alignment horizontal="center" vertical="center" wrapText="1"/>
    </xf>
    <xf numFmtId="0" fontId="0" fillId="0" borderId="0" xfId="0" applyFont="1" applyAlignment="1"/>
    <xf numFmtId="4" fontId="13" fillId="13" borderId="1" xfId="0" applyNumberFormat="1" applyFont="1" applyFill="1" applyBorder="1" applyAlignment="1">
      <alignment horizontal="center" vertical="center" wrapText="1"/>
    </xf>
    <xf numFmtId="4" fontId="1" fillId="13"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0" fontId="0" fillId="0" borderId="1" xfId="0" applyFont="1" applyBorder="1" applyAlignment="1"/>
    <xf numFmtId="0" fontId="1" fillId="6" borderId="1" xfId="0" applyFont="1" applyFill="1" applyBorder="1" applyAlignment="1">
      <alignment horizontal="center" vertical="center" wrapText="1"/>
    </xf>
    <xf numFmtId="0" fontId="0" fillId="0" borderId="0" xfId="0" applyFont="1" applyAlignment="1"/>
    <xf numFmtId="0" fontId="1" fillId="17" borderId="1" xfId="0" applyFont="1" applyFill="1" applyBorder="1" applyAlignment="1">
      <alignment horizontal="center" vertical="center" wrapText="1"/>
    </xf>
    <xf numFmtId="4" fontId="0" fillId="0" borderId="0" xfId="0" applyNumberFormat="1" applyAlignment="1">
      <alignment horizontal="center" vertical="center"/>
    </xf>
    <xf numFmtId="0" fontId="0" fillId="0" borderId="0" xfId="0" applyAlignment="1"/>
    <xf numFmtId="0" fontId="0" fillId="0" borderId="0" xfId="0" applyFont="1" applyAlignment="1">
      <alignment wrapText="1"/>
    </xf>
    <xf numFmtId="0" fontId="44" fillId="0" borderId="1" xfId="0" applyFont="1" applyBorder="1" applyAlignment="1">
      <alignment horizontal="center" vertical="center" wrapText="1"/>
    </xf>
    <xf numFmtId="0" fontId="0" fillId="0" borderId="1" xfId="0" applyFont="1" applyBorder="1" applyAlignment="1"/>
    <xf numFmtId="0" fontId="0" fillId="0" borderId="0" xfId="0" applyFont="1" applyAlignment="1"/>
    <xf numFmtId="0" fontId="0" fillId="0" borderId="1" xfId="0" applyFont="1" applyBorder="1" applyAlignment="1">
      <alignment wrapText="1"/>
    </xf>
    <xf numFmtId="0" fontId="0" fillId="13" borderId="1" xfId="0" applyFont="1" applyFill="1" applyBorder="1" applyAlignment="1">
      <alignment wrapText="1"/>
    </xf>
    <xf numFmtId="0" fontId="0" fillId="14" borderId="1" xfId="0" applyFont="1" applyFill="1" applyBorder="1" applyAlignment="1">
      <alignment wrapText="1"/>
    </xf>
    <xf numFmtId="4" fontId="0" fillId="0" borderId="1" xfId="0" applyNumberFormat="1" applyFont="1" applyBorder="1" applyAlignment="1">
      <alignment wrapText="1"/>
    </xf>
    <xf numFmtId="4" fontId="0" fillId="13" borderId="1" xfId="0" applyNumberFormat="1" applyFont="1" applyFill="1" applyBorder="1" applyAlignment="1">
      <alignment wrapText="1"/>
    </xf>
    <xf numFmtId="4" fontId="0" fillId="14" borderId="1" xfId="0" applyNumberFormat="1" applyFont="1" applyFill="1" applyBorder="1" applyAlignment="1">
      <alignment wrapText="1"/>
    </xf>
    <xf numFmtId="4" fontId="0" fillId="0" borderId="0" xfId="0" applyNumberFormat="1" applyFont="1" applyAlignment="1"/>
    <xf numFmtId="49" fontId="0" fillId="0" borderId="0" xfId="0" applyNumberFormat="1" applyAlignment="1"/>
    <xf numFmtId="0" fontId="0" fillId="13" borderId="1" xfId="0" applyFont="1" applyFill="1" applyBorder="1" applyAlignment="1"/>
    <xf numFmtId="0" fontId="58" fillId="0" borderId="1" xfId="0" applyFont="1" applyBorder="1" applyAlignment="1">
      <alignment wrapText="1"/>
    </xf>
    <xf numFmtId="0" fontId="0" fillId="0" borderId="1" xfId="0" applyNumberFormat="1" applyFont="1" applyBorder="1" applyAlignment="1">
      <alignment wrapText="1"/>
    </xf>
    <xf numFmtId="0" fontId="0" fillId="9" borderId="1" xfId="0" applyFont="1" applyFill="1" applyBorder="1" applyAlignment="1">
      <alignment wrapText="1"/>
    </xf>
    <xf numFmtId="0" fontId="59" fillId="17" borderId="1" xfId="0" applyFont="1" applyFill="1" applyBorder="1" applyAlignment="1">
      <alignment wrapText="1"/>
    </xf>
    <xf numFmtId="49" fontId="59" fillId="17" borderId="1" xfId="0" applyNumberFormat="1" applyFont="1" applyFill="1" applyBorder="1" applyAlignment="1">
      <alignment wrapText="1"/>
    </xf>
    <xf numFmtId="4" fontId="59" fillId="17" borderId="1" xfId="0" applyNumberFormat="1" applyFont="1" applyFill="1" applyBorder="1" applyAlignment="1">
      <alignment wrapText="1"/>
    </xf>
    <xf numFmtId="0" fontId="59" fillId="0" borderId="0" xfId="0" applyFont="1" applyAlignment="1"/>
    <xf numFmtId="0" fontId="59" fillId="17" borderId="1" xfId="0" applyFont="1" applyFill="1" applyBorder="1" applyAlignment="1"/>
    <xf numFmtId="4" fontId="59" fillId="17" borderId="1" xfId="0" applyNumberFormat="1" applyFont="1" applyFill="1" applyBorder="1" applyAlignment="1"/>
    <xf numFmtId="4" fontId="0" fillId="0" borderId="1" xfId="0" applyNumberFormat="1" applyFont="1" applyBorder="1" applyAlignment="1"/>
    <xf numFmtId="4" fontId="58" fillId="0" borderId="1" xfId="0" applyNumberFormat="1" applyFont="1" applyBorder="1" applyAlignment="1">
      <alignment wrapText="1"/>
    </xf>
    <xf numFmtId="4" fontId="0" fillId="9" borderId="1" xfId="0" applyNumberFormat="1" applyFont="1" applyFill="1" applyBorder="1" applyAlignment="1">
      <alignment wrapText="1"/>
    </xf>
    <xf numFmtId="0" fontId="43" fillId="13" borderId="1" xfId="0" applyFont="1" applyFill="1" applyBorder="1" applyAlignment="1">
      <alignment vertical="center" wrapText="1"/>
    </xf>
    <xf numFmtId="0" fontId="2" fillId="13" borderId="1" xfId="0" applyFont="1" applyFill="1" applyBorder="1" applyAlignment="1"/>
    <xf numFmtId="0" fontId="44" fillId="0"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0" fillId="0" borderId="1" xfId="0" applyFont="1" applyBorder="1" applyAlignment="1"/>
    <xf numFmtId="0" fontId="1" fillId="6" borderId="1" xfId="0" applyFont="1" applyFill="1" applyBorder="1" applyAlignment="1">
      <alignment horizontal="center" vertical="center" wrapText="1"/>
    </xf>
    <xf numFmtId="0" fontId="0" fillId="0" borderId="0" xfId="0" applyFont="1" applyAlignment="1"/>
    <xf numFmtId="0" fontId="0" fillId="0" borderId="1" xfId="0" applyFont="1" applyBorder="1" applyAlignment="1"/>
    <xf numFmtId="0" fontId="3" fillId="12" borderId="0" xfId="0" applyFont="1" applyFill="1" applyBorder="1" applyAlignment="1">
      <alignment horizontal="center" vertical="center" wrapText="1"/>
    </xf>
    <xf numFmtId="0" fontId="0" fillId="12" borderId="0" xfId="0" applyFont="1" applyFill="1" applyBorder="1" applyAlignment="1"/>
    <xf numFmtId="0" fontId="6" fillId="12" borderId="0" xfId="0" applyFont="1" applyFill="1" applyBorder="1" applyAlignment="1"/>
    <xf numFmtId="0" fontId="56" fillId="12" borderId="0" xfId="0" applyFont="1" applyFill="1" applyBorder="1" applyAlignment="1"/>
    <xf numFmtId="0" fontId="2" fillId="0" borderId="0" xfId="0" applyFont="1" applyBorder="1" applyAlignment="1"/>
    <xf numFmtId="0" fontId="30" fillId="0" borderId="0" xfId="0" applyFont="1" applyBorder="1" applyAlignment="1"/>
    <xf numFmtId="0" fontId="0" fillId="0" borderId="0" xfId="0" applyFont="1" applyFill="1" applyBorder="1" applyAlignment="1"/>
    <xf numFmtId="0" fontId="0" fillId="0" borderId="0" xfId="0" applyBorder="1"/>
    <xf numFmtId="0" fontId="45" fillId="0" borderId="0" xfId="0" applyFont="1" applyBorder="1" applyAlignment="1"/>
    <xf numFmtId="0" fontId="45" fillId="0" borderId="0" xfId="0" applyFont="1" applyFill="1" applyBorder="1" applyAlignment="1"/>
    <xf numFmtId="0" fontId="44" fillId="0" borderId="0" xfId="0" applyFont="1" applyFill="1" applyBorder="1" applyAlignment="1">
      <alignment horizontal="center" vertical="center" wrapText="1"/>
    </xf>
    <xf numFmtId="0" fontId="30" fillId="9" borderId="0" xfId="0" applyFont="1" applyFill="1" applyBorder="1" applyAlignment="1"/>
    <xf numFmtId="0" fontId="1" fillId="0" borderId="0" xfId="0" applyFont="1" applyFill="1" applyBorder="1" applyAlignment="1"/>
    <xf numFmtId="0" fontId="44" fillId="0" borderId="0" xfId="0" applyFont="1" applyFill="1" applyBorder="1" applyAlignment="1"/>
    <xf numFmtId="0" fontId="45" fillId="9" borderId="0" xfId="0" applyFont="1" applyFill="1" applyBorder="1" applyAlignment="1"/>
    <xf numFmtId="0" fontId="2" fillId="9" borderId="0" xfId="0" applyFont="1" applyFill="1" applyBorder="1" applyAlignment="1"/>
    <xf numFmtId="0" fontId="16" fillId="9" borderId="0" xfId="0" applyFont="1" applyFill="1" applyBorder="1" applyAlignment="1"/>
    <xf numFmtId="0" fontId="0" fillId="9" borderId="0" xfId="0" applyFont="1" applyFill="1" applyBorder="1" applyAlignment="1"/>
    <xf numFmtId="0" fontId="2" fillId="12" borderId="0" xfId="0" applyFont="1" applyFill="1" applyBorder="1" applyAlignment="1"/>
    <xf numFmtId="0" fontId="2" fillId="0" borderId="0" xfId="0" applyFont="1" applyFill="1" applyBorder="1" applyAlignment="1"/>
    <xf numFmtId="0" fontId="55" fillId="0" borderId="0" xfId="0" applyFont="1" applyFill="1" applyBorder="1" applyAlignment="1"/>
    <xf numFmtId="0" fontId="55" fillId="0" borderId="0" xfId="0" applyFont="1" applyBorder="1" applyAlignment="1"/>
    <xf numFmtId="0" fontId="13" fillId="0" borderId="0" xfId="0" applyFont="1" applyFill="1" applyBorder="1" applyAlignment="1"/>
    <xf numFmtId="0" fontId="13" fillId="0" borderId="0" xfId="0" applyFont="1" applyBorder="1" applyAlignment="1"/>
    <xf numFmtId="0" fontId="0" fillId="3" borderId="0" xfId="0" applyFont="1" applyFill="1" applyBorder="1" applyAlignment="1"/>
    <xf numFmtId="0" fontId="44"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13" borderId="0" xfId="0" applyFont="1" applyFill="1" applyBorder="1" applyAlignment="1">
      <alignment horizontal="center" vertical="center" wrapText="1"/>
    </xf>
    <xf numFmtId="0" fontId="13" fillId="3" borderId="0" xfId="0" applyFont="1" applyFill="1" applyBorder="1" applyAlignment="1"/>
    <xf numFmtId="0" fontId="13" fillId="12" borderId="0" xfId="0" applyFont="1" applyFill="1" applyBorder="1" applyAlignment="1"/>
    <xf numFmtId="0" fontId="30" fillId="0" borderId="0" xfId="0" applyFont="1" applyFill="1" applyBorder="1" applyAlignment="1"/>
    <xf numFmtId="0" fontId="25" fillId="0" borderId="0" xfId="0" applyFont="1" applyBorder="1" applyAlignment="1">
      <alignment horizontal="center" vertical="center" wrapText="1"/>
    </xf>
    <xf numFmtId="0" fontId="1" fillId="6" borderId="0" xfId="0" applyFont="1" applyFill="1" applyBorder="1" applyAlignment="1">
      <alignment horizontal="center" vertical="center" wrapText="1"/>
    </xf>
    <xf numFmtId="4" fontId="1" fillId="0" borderId="0" xfId="0" applyNumberFormat="1" applyFont="1" applyBorder="1" applyAlignment="1">
      <alignment horizontal="center" vertical="center" wrapText="1"/>
    </xf>
    <xf numFmtId="0" fontId="20" fillId="0" borderId="0" xfId="0" applyFont="1" applyBorder="1" applyAlignment="1"/>
    <xf numFmtId="0" fontId="44" fillId="9" borderId="0" xfId="0" applyFont="1" applyFill="1" applyBorder="1" applyAlignment="1"/>
    <xf numFmtId="0" fontId="50" fillId="9" borderId="0" xfId="0" applyFont="1" applyFill="1" applyBorder="1" applyAlignment="1"/>
    <xf numFmtId="0" fontId="50" fillId="0" borderId="0" xfId="0" applyFont="1" applyFill="1" applyBorder="1" applyAlignment="1"/>
    <xf numFmtId="0" fontId="53" fillId="0" borderId="0" xfId="0" applyFont="1" applyBorder="1" applyAlignment="1"/>
    <xf numFmtId="0" fontId="50" fillId="0" borderId="0" xfId="0" applyFont="1" applyBorder="1" applyAlignment="1"/>
    <xf numFmtId="0" fontId="48" fillId="0" borderId="0" xfId="0" applyFont="1" applyBorder="1" applyAlignment="1"/>
    <xf numFmtId="0" fontId="0" fillId="0" borderId="0" xfId="0" applyFont="1" applyBorder="1" applyAlignment="1">
      <alignment horizontal="center" vertical="center"/>
    </xf>
    <xf numFmtId="0" fontId="0" fillId="0" borderId="1" xfId="0" applyFont="1" applyBorder="1" applyAlignment="1">
      <alignment vertical="top" wrapText="1"/>
    </xf>
    <xf numFmtId="0" fontId="1" fillId="0" borderId="1" xfId="0" applyFont="1" applyBorder="1" applyAlignment="1"/>
    <xf numFmtId="0" fontId="44" fillId="0"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44" fillId="9" borderId="1" xfId="0" applyFont="1" applyFill="1" applyBorder="1" applyAlignment="1">
      <alignment horizontal="center" vertical="center" wrapText="1"/>
    </xf>
    <xf numFmtId="0" fontId="43" fillId="0" borderId="1" xfId="0" applyFont="1" applyFill="1" applyBorder="1" applyAlignment="1">
      <alignment horizontal="center" vertical="center"/>
    </xf>
    <xf numFmtId="0" fontId="0" fillId="0" borderId="0" xfId="0" applyFont="1" applyAlignment="1"/>
    <xf numFmtId="0" fontId="1" fillId="13"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4" fontId="44" fillId="0" borderId="1" xfId="0" applyNumberFormat="1" applyFont="1" applyFill="1" applyBorder="1" applyAlignment="1">
      <alignment horizontal="center" vertical="center"/>
    </xf>
    <xf numFmtId="4" fontId="44" fillId="0" borderId="1" xfId="0" applyNumberFormat="1" applyFont="1" applyFill="1" applyBorder="1" applyAlignment="1">
      <alignment horizontal="center" vertical="top" wrapText="1"/>
    </xf>
    <xf numFmtId="0" fontId="45" fillId="0" borderId="1" xfId="0" applyFont="1" applyFill="1" applyBorder="1" applyAlignment="1">
      <alignment vertical="top"/>
    </xf>
    <xf numFmtId="0" fontId="45" fillId="0" borderId="0" xfId="0" applyFont="1" applyFill="1" applyBorder="1" applyAlignment="1">
      <alignment vertical="top"/>
    </xf>
    <xf numFmtId="0" fontId="45" fillId="0" borderId="0" xfId="0" applyFont="1" applyFill="1" applyAlignment="1">
      <alignment vertical="top"/>
    </xf>
    <xf numFmtId="0" fontId="30" fillId="0" borderId="1" xfId="0" applyFont="1" applyFill="1" applyBorder="1" applyAlignment="1">
      <alignment vertical="top"/>
    </xf>
    <xf numFmtId="4" fontId="1" fillId="0" borderId="1" xfId="0" applyNumberFormat="1" applyFont="1" applyFill="1" applyBorder="1" applyAlignment="1">
      <alignment horizontal="center" vertical="top" wrapText="1"/>
    </xf>
    <xf numFmtId="0" fontId="30" fillId="0" borderId="0" xfId="0" applyFont="1" applyFill="1" applyBorder="1" applyAlignment="1">
      <alignment vertical="top"/>
    </xf>
    <xf numFmtId="0" fontId="30" fillId="0" borderId="0" xfId="0" applyFont="1" applyFill="1" applyAlignment="1">
      <alignment vertical="top"/>
    </xf>
    <xf numFmtId="0" fontId="0" fillId="0" borderId="1" xfId="0" applyFont="1" applyFill="1" applyBorder="1" applyAlignment="1">
      <alignment horizontal="left" vertical="center" wrapText="1"/>
    </xf>
    <xf numFmtId="0" fontId="0" fillId="0" borderId="1" xfId="0" applyFont="1" applyFill="1" applyBorder="1" applyAlignment="1">
      <alignment vertical="top" wrapText="1"/>
    </xf>
    <xf numFmtId="0" fontId="46" fillId="0" borderId="1" xfId="0" applyFont="1" applyFill="1" applyBorder="1" applyAlignment="1">
      <alignment horizontal="center" vertical="top"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xf>
    <xf numFmtId="4" fontId="1" fillId="0" borderId="1" xfId="0" applyNumberFormat="1"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0" xfId="0" applyFont="1" applyFill="1" applyAlignment="1">
      <alignment horizontal="left" vertical="center"/>
    </xf>
    <xf numFmtId="0" fontId="13" fillId="0" borderId="1" xfId="0" applyFont="1" applyFill="1" applyBorder="1" applyAlignment="1">
      <alignment vertical="top" wrapText="1"/>
    </xf>
    <xf numFmtId="0" fontId="13" fillId="0" borderId="1" xfId="0" applyFont="1" applyFill="1" applyBorder="1" applyAlignment="1">
      <alignment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top" wrapText="1"/>
    </xf>
    <xf numFmtId="4" fontId="1" fillId="0" borderId="1" xfId="0" applyNumberFormat="1" applyFont="1" applyFill="1" applyBorder="1" applyAlignment="1">
      <alignment horizontal="center" vertical="center"/>
    </xf>
    <xf numFmtId="0" fontId="13" fillId="0" borderId="0" xfId="0"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4" fontId="19" fillId="0" borderId="1" xfId="0" applyNumberFormat="1" applyFont="1" applyFill="1" applyBorder="1" applyAlignment="1">
      <alignment horizontal="center" vertical="center" wrapText="1"/>
    </xf>
    <xf numFmtId="0" fontId="13" fillId="0" borderId="1" xfId="0" applyFont="1" applyFill="1" applyBorder="1" applyAlignment="1">
      <alignment vertical="top"/>
    </xf>
    <xf numFmtId="0" fontId="13" fillId="0" borderId="1" xfId="0" applyFont="1" applyFill="1" applyBorder="1" applyAlignment="1">
      <alignment vertical="center" wrapText="1"/>
    </xf>
    <xf numFmtId="4" fontId="13" fillId="0" borderId="1" xfId="0" applyNumberFormat="1" applyFont="1" applyFill="1" applyBorder="1" applyAlignment="1">
      <alignment horizontal="center" vertical="center"/>
    </xf>
    <xf numFmtId="0" fontId="0" fillId="0" borderId="1" xfId="0" applyFont="1" applyFill="1" applyBorder="1" applyAlignment="1">
      <alignment wrapText="1"/>
    </xf>
    <xf numFmtId="0" fontId="13" fillId="0" borderId="1" xfId="0" applyFont="1" applyFill="1" applyBorder="1" applyAlignment="1">
      <alignment horizontal="center" vertical="top"/>
    </xf>
    <xf numFmtId="0" fontId="0" fillId="0" borderId="1" xfId="0" applyFont="1" applyFill="1" applyBorder="1" applyAlignment="1">
      <alignment vertical="top"/>
    </xf>
    <xf numFmtId="0" fontId="0" fillId="0" borderId="0" xfId="0" applyFont="1" applyFill="1" applyBorder="1" applyAlignment="1">
      <alignment vertical="top"/>
    </xf>
    <xf numFmtId="0" fontId="0" fillId="0" borderId="0" xfId="0" applyFont="1" applyFill="1" applyAlignment="1">
      <alignment vertical="top"/>
    </xf>
    <xf numFmtId="4" fontId="30" fillId="0" borderId="1" xfId="0" applyNumberFormat="1" applyFont="1" applyFill="1" applyBorder="1" applyAlignment="1">
      <alignment horizontal="center" vertical="center"/>
    </xf>
    <xf numFmtId="0" fontId="45" fillId="13" borderId="1" xfId="0" applyFont="1" applyFill="1" applyBorder="1" applyAlignment="1">
      <alignment horizontal="center" vertical="center"/>
    </xf>
    <xf numFmtId="4" fontId="30" fillId="13" borderId="1" xfId="0" applyNumberFormat="1" applyFont="1" applyFill="1" applyBorder="1" applyAlignment="1">
      <alignment horizontal="center" vertical="center" wrapText="1"/>
    </xf>
    <xf numFmtId="4" fontId="44" fillId="13"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4" fontId="30" fillId="11" borderId="1" xfId="0" applyNumberFormat="1" applyFont="1" applyFill="1" applyBorder="1" applyAlignment="1">
      <alignment horizontal="center" vertical="center" wrapText="1"/>
    </xf>
    <xf numFmtId="0" fontId="30" fillId="9" borderId="1" xfId="0" applyFont="1" applyFill="1" applyBorder="1" applyAlignment="1">
      <alignment vertical="top" wrapText="1"/>
    </xf>
    <xf numFmtId="4" fontId="41" fillId="9" borderId="1" xfId="0" applyNumberFormat="1" applyFont="1" applyFill="1" applyBorder="1" applyAlignment="1">
      <alignment horizontal="center" vertical="center" wrapText="1"/>
    </xf>
    <xf numFmtId="0" fontId="43" fillId="9" borderId="1" xfId="0" applyFont="1" applyFill="1" applyBorder="1" applyAlignment="1">
      <alignment horizontal="center" vertical="center"/>
    </xf>
    <xf numFmtId="0" fontId="41" fillId="9" borderId="1" xfId="0" applyFont="1" applyFill="1" applyBorder="1" applyAlignment="1">
      <alignment horizontal="center" vertical="center" wrapText="1"/>
    </xf>
    <xf numFmtId="0" fontId="5" fillId="9" borderId="1" xfId="0" applyFont="1" applyFill="1" applyBorder="1" applyAlignment="1">
      <alignment horizontal="left" vertical="top" wrapText="1"/>
    </xf>
    <xf numFmtId="0" fontId="45" fillId="13" borderId="1" xfId="0" applyFont="1" applyFill="1" applyBorder="1" applyAlignment="1">
      <alignment horizontal="center" vertical="center" wrapText="1"/>
    </xf>
    <xf numFmtId="164" fontId="1" fillId="13" borderId="1" xfId="0" applyNumberFormat="1" applyFont="1" applyFill="1" applyBorder="1" applyAlignment="1">
      <alignment horizontal="center" vertical="center"/>
    </xf>
    <xf numFmtId="4" fontId="44" fillId="13" borderId="1" xfId="0" applyNumberFormat="1" applyFont="1" applyFill="1" applyBorder="1" applyAlignment="1">
      <alignment horizontal="center" vertical="center"/>
    </xf>
    <xf numFmtId="0" fontId="44" fillId="13" borderId="1" xfId="0" applyFont="1" applyFill="1" applyBorder="1" applyAlignment="1">
      <alignment horizontal="center" vertical="center"/>
    </xf>
    <xf numFmtId="16" fontId="45" fillId="13" borderId="1" xfId="0" applyNumberFormat="1" applyFont="1" applyFill="1" applyBorder="1" applyAlignment="1">
      <alignment horizontal="center" vertical="center"/>
    </xf>
    <xf numFmtId="0" fontId="45" fillId="13" borderId="1" xfId="0" applyFont="1" applyFill="1" applyBorder="1" applyAlignment="1">
      <alignment horizontal="center" vertical="top"/>
    </xf>
    <xf numFmtId="0" fontId="44" fillId="13" borderId="1" xfId="0" applyFont="1" applyFill="1" applyBorder="1" applyAlignment="1">
      <alignment horizontal="center" vertical="top" wrapText="1"/>
    </xf>
    <xf numFmtId="0" fontId="30" fillId="13" borderId="1" xfId="0" applyFont="1" applyFill="1" applyBorder="1" applyAlignment="1">
      <alignment horizontal="center" wrapText="1"/>
    </xf>
    <xf numFmtId="0" fontId="1" fillId="13" borderId="1" xfId="0" applyFont="1" applyFill="1" applyBorder="1" applyAlignment="1">
      <alignment horizontal="center" vertical="top" wrapText="1"/>
    </xf>
    <xf numFmtId="164" fontId="44" fillId="13" borderId="1" xfId="0" applyNumberFormat="1" applyFont="1" applyFill="1" applyBorder="1" applyAlignment="1">
      <alignment horizontal="center" vertical="center"/>
    </xf>
    <xf numFmtId="0" fontId="45" fillId="13" borderId="1" xfId="0" applyFont="1" applyFill="1" applyBorder="1" applyAlignment="1">
      <alignment horizontal="center" vertical="top" wrapText="1"/>
    </xf>
    <xf numFmtId="0" fontId="45" fillId="13" borderId="1" xfId="0" applyFont="1" applyFill="1" applyBorder="1" applyAlignment="1">
      <alignment horizontal="center" wrapText="1"/>
    </xf>
    <xf numFmtId="164" fontId="44" fillId="13" borderId="1" xfId="0" applyNumberFormat="1" applyFont="1" applyFill="1" applyBorder="1" applyAlignment="1">
      <alignment horizontal="center" vertical="top"/>
    </xf>
    <xf numFmtId="0" fontId="1" fillId="13" borderId="1" xfId="0" applyFont="1" applyFill="1" applyBorder="1" applyAlignment="1">
      <alignment vertical="center" wrapText="1"/>
    </xf>
    <xf numFmtId="0" fontId="0" fillId="0" borderId="1" xfId="0" applyFont="1" applyBorder="1" applyAlignment="1"/>
    <xf numFmtId="0" fontId="0" fillId="0" borderId="0" xfId="0" applyFont="1" applyAlignment="1"/>
    <xf numFmtId="0" fontId="60" fillId="0" borderId="1" xfId="0" applyFont="1" applyBorder="1" applyAlignment="1">
      <alignment horizontal="center" vertical="center"/>
    </xf>
    <xf numFmtId="0" fontId="60" fillId="0" borderId="1" xfId="0" applyFont="1" applyBorder="1" applyAlignment="1">
      <alignment horizontal="center" vertical="center" wrapText="1"/>
    </xf>
    <xf numFmtId="0" fontId="60" fillId="0" borderId="0" xfId="0" applyFont="1" applyAlignment="1">
      <alignment horizontal="center" vertical="center" wrapText="1"/>
    </xf>
    <xf numFmtId="0" fontId="60" fillId="0" borderId="1" xfId="0" applyFont="1" applyBorder="1"/>
    <xf numFmtId="0" fontId="60" fillId="0" borderId="1" xfId="0" applyFont="1" applyBorder="1" applyAlignment="1">
      <alignment wrapText="1"/>
    </xf>
    <xf numFmtId="0" fontId="60" fillId="0" borderId="1" xfId="0" applyFont="1" applyBorder="1" applyAlignment="1">
      <alignment vertical="center"/>
    </xf>
    <xf numFmtId="0" fontId="60" fillId="0" borderId="1" xfId="0" applyFont="1" applyBorder="1" applyAlignment="1">
      <alignment vertical="center" wrapText="1"/>
    </xf>
    <xf numFmtId="0" fontId="45" fillId="0" borderId="1" xfId="0" applyFont="1" applyFill="1" applyBorder="1" applyAlignment="1">
      <alignment vertical="center"/>
    </xf>
    <xf numFmtId="0" fontId="45" fillId="0" borderId="0" xfId="0" applyFont="1" applyFill="1" applyBorder="1" applyAlignment="1">
      <alignment vertical="center"/>
    </xf>
    <xf numFmtId="0" fontId="45" fillId="0" borderId="0" xfId="0" applyFont="1" applyFill="1" applyAlignment="1">
      <alignment vertical="center"/>
    </xf>
    <xf numFmtId="0" fontId="60" fillId="0" borderId="0" xfId="0" applyFont="1" applyAlignment="1">
      <alignment vertical="center" wrapText="1"/>
    </xf>
    <xf numFmtId="0" fontId="60" fillId="0" borderId="1" xfId="0" applyFont="1" applyBorder="1" applyAlignment="1">
      <alignment horizontal="left" vertical="center"/>
    </xf>
    <xf numFmtId="0" fontId="60" fillId="0" borderId="1" xfId="0" applyFont="1" applyBorder="1" applyAlignment="1">
      <alignment horizontal="left" vertical="center" wrapText="1"/>
    </xf>
    <xf numFmtId="0" fontId="60" fillId="0" borderId="0" xfId="0" applyFont="1" applyAlignment="1">
      <alignment horizontal="center" vertical="center"/>
    </xf>
    <xf numFmtId="0" fontId="60" fillId="0" borderId="0" xfId="0" applyFont="1" applyAlignment="1">
      <alignment horizontal="left" vertical="center" wrapText="1"/>
    </xf>
    <xf numFmtId="0" fontId="44" fillId="0"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44" fillId="9" borderId="1" xfId="0" applyFont="1" applyFill="1" applyBorder="1" applyAlignment="1">
      <alignment horizontal="center" vertical="center" wrapText="1"/>
    </xf>
    <xf numFmtId="0" fontId="43" fillId="0"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0" fillId="15" borderId="1" xfId="0" applyFont="1" applyFill="1" applyBorder="1" applyAlignment="1">
      <alignment horizontal="center" vertical="top" wrapText="1"/>
    </xf>
    <xf numFmtId="0" fontId="11" fillId="12" borderId="1" xfId="0" applyFont="1" applyFill="1" applyBorder="1"/>
    <xf numFmtId="0" fontId="9" fillId="15" borderId="1" xfId="0" applyFont="1" applyFill="1" applyBorder="1" applyAlignment="1">
      <alignment horizontal="center" vertical="top" wrapText="1"/>
    </xf>
    <xf numFmtId="0" fontId="12" fillId="12" borderId="1" xfId="0" applyFont="1" applyFill="1" applyBorder="1"/>
    <xf numFmtId="0" fontId="54" fillId="12" borderId="1" xfId="0" applyFont="1" applyFill="1" applyBorder="1" applyAlignment="1">
      <alignment horizontal="center" vertical="center"/>
    </xf>
    <xf numFmtId="0" fontId="44" fillId="0" borderId="1" xfId="0" applyFont="1" applyFill="1" applyBorder="1" applyAlignment="1">
      <alignment horizontal="center" vertical="center" wrapText="1"/>
    </xf>
    <xf numFmtId="0" fontId="1" fillId="9" borderId="1" xfId="0" applyFont="1" applyFill="1" applyBorder="1" applyAlignment="1">
      <alignment horizontal="center" vertical="center"/>
    </xf>
    <xf numFmtId="0" fontId="1" fillId="9"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44" fillId="0" borderId="1" xfId="0" applyFont="1" applyBorder="1" applyAlignment="1">
      <alignment horizontal="center" vertical="center"/>
    </xf>
    <xf numFmtId="0" fontId="52" fillId="0" borderId="1" xfId="0" applyFont="1" applyFill="1" applyBorder="1" applyAlignment="1">
      <alignment horizontal="center" vertical="center" wrapText="1"/>
    </xf>
    <xf numFmtId="0" fontId="44" fillId="9" borderId="1" xfId="0" applyFont="1" applyFill="1" applyBorder="1" applyAlignment="1">
      <alignment horizontal="center" vertical="center" wrapText="1"/>
    </xf>
    <xf numFmtId="0" fontId="2" fillId="9" borderId="1" xfId="0" applyFont="1" applyFill="1" applyBorder="1" applyAlignment="1">
      <alignment horizontal="center" vertical="center"/>
    </xf>
    <xf numFmtId="0" fontId="4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ont="1" applyBorder="1" applyAlignment="1"/>
    <xf numFmtId="0" fontId="1" fillId="0" borderId="1" xfId="0" applyFont="1" applyBorder="1" applyAlignment="1">
      <alignment horizontal="center" vertical="center" wrapText="1"/>
    </xf>
    <xf numFmtId="0" fontId="1" fillId="0" borderId="1" xfId="0" applyFont="1" applyFill="1" applyBorder="1"/>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0" fillId="18" borderId="1" xfId="0" applyFont="1" applyFill="1" applyBorder="1" applyAlignment="1">
      <alignment horizontal="center" vertical="top" wrapText="1"/>
    </xf>
    <xf numFmtId="0" fontId="9" fillId="19" borderId="1" xfId="0" applyFont="1" applyFill="1" applyBorder="1" applyAlignment="1">
      <alignment horizontal="center" vertical="top" wrapText="1"/>
    </xf>
    <xf numFmtId="0" fontId="9" fillId="12" borderId="1" xfId="0" applyFont="1" applyFill="1" applyBorder="1"/>
    <xf numFmtId="0" fontId="32" fillId="4" borderId="1" xfId="0" applyFont="1" applyFill="1" applyBorder="1" applyAlignment="1">
      <alignment horizontal="center" vertical="center" wrapText="1"/>
    </xf>
    <xf numFmtId="0" fontId="2" fillId="0" borderId="1" xfId="0" applyFont="1" applyBorder="1"/>
    <xf numFmtId="49" fontId="42" fillId="4" borderId="2" xfId="0" applyNumberFormat="1" applyFont="1" applyFill="1" applyBorder="1" applyAlignment="1">
      <alignment horizontal="center" vertical="center"/>
    </xf>
    <xf numFmtId="0" fontId="31" fillId="6" borderId="15" xfId="0" applyFont="1" applyFill="1" applyBorder="1" applyAlignment="1">
      <alignment horizontal="center" vertical="center" wrapText="1"/>
    </xf>
    <xf numFmtId="0" fontId="2" fillId="0" borderId="16" xfId="0" applyFont="1" applyBorder="1"/>
    <xf numFmtId="0" fontId="30" fillId="0" borderId="20" xfId="0" applyFont="1" applyBorder="1" applyAlignment="1">
      <alignment horizontal="center" vertical="center" wrapText="1"/>
    </xf>
    <xf numFmtId="0" fontId="2" fillId="0" borderId="12" xfId="0" applyFont="1" applyBorder="1"/>
    <xf numFmtId="0" fontId="32" fillId="4" borderId="20" xfId="0" applyFont="1" applyFill="1" applyBorder="1" applyAlignment="1">
      <alignment horizontal="center" vertical="center" wrapText="1"/>
    </xf>
    <xf numFmtId="0" fontId="2" fillId="0" borderId="13" xfId="0" applyFont="1" applyBorder="1"/>
    <xf numFmtId="49" fontId="3" fillId="4" borderId="20" xfId="0" applyNumberFormat="1" applyFont="1" applyFill="1" applyBorder="1" applyAlignment="1">
      <alignment horizontal="center" vertical="center"/>
    </xf>
    <xf numFmtId="0" fontId="3" fillId="5" borderId="20" xfId="0" applyFont="1" applyFill="1" applyBorder="1" applyAlignment="1">
      <alignment horizontal="left" vertical="top" wrapText="1"/>
    </xf>
    <xf numFmtId="0" fontId="33" fillId="0" borderId="15" xfId="0" applyFont="1" applyBorder="1" applyAlignment="1">
      <alignment horizontal="center" vertical="center" wrapText="1"/>
    </xf>
    <xf numFmtId="0" fontId="2" fillId="0" borderId="23" xfId="0" applyFont="1" applyBorder="1"/>
    <xf numFmtId="0" fontId="33" fillId="0" borderId="15" xfId="0" applyFont="1" applyBorder="1" applyAlignment="1">
      <alignment horizontal="center" vertical="top" wrapText="1"/>
    </xf>
    <xf numFmtId="0" fontId="3" fillId="5" borderId="31" xfId="0" applyFont="1" applyFill="1" applyBorder="1" applyAlignment="1">
      <alignment horizontal="left" vertical="top" wrapText="1"/>
    </xf>
    <xf numFmtId="0" fontId="2" fillId="0" borderId="32" xfId="0" applyFont="1" applyBorder="1"/>
    <xf numFmtId="0" fontId="1" fillId="0" borderId="31" xfId="0" applyFont="1" applyBorder="1" applyAlignment="1">
      <alignment horizontal="center" vertical="center" wrapText="1"/>
    </xf>
    <xf numFmtId="0" fontId="1" fillId="0" borderId="33" xfId="0" applyFont="1" applyBorder="1" applyAlignment="1">
      <alignment horizontal="center" vertical="center" wrapText="1"/>
    </xf>
    <xf numFmtId="0" fontId="0" fillId="0" borderId="0" xfId="0" applyFont="1" applyAlignment="1"/>
    <xf numFmtId="0" fontId="3" fillId="5" borderId="34" xfId="0" applyFont="1" applyFill="1" applyBorder="1" applyAlignment="1">
      <alignment horizontal="left" vertical="top" wrapText="1"/>
    </xf>
    <xf numFmtId="0" fontId="2" fillId="0" borderId="35" xfId="0" applyFont="1" applyBorder="1"/>
    <xf numFmtId="49" fontId="42" fillId="4" borderId="1" xfId="0" applyNumberFormat="1" applyFont="1" applyFill="1" applyBorder="1" applyAlignment="1">
      <alignment horizontal="center" vertical="center"/>
    </xf>
    <xf numFmtId="0" fontId="0" fillId="0" borderId="1" xfId="0" applyFont="1" applyBorder="1" applyAlignment="1">
      <alignment horizontal="center"/>
    </xf>
    <xf numFmtId="0" fontId="0" fillId="0" borderId="1" xfId="0" applyFont="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N82"/>
  <sheetViews>
    <sheetView workbookViewId="0">
      <selection activeCell="B7" sqref="B7"/>
    </sheetView>
  </sheetViews>
  <sheetFormatPr defaultRowHeight="15"/>
  <cols>
    <col min="2" max="2" width="11.28515625" customWidth="1"/>
    <col min="3" max="3" width="11.7109375" customWidth="1"/>
    <col min="4" max="4" width="27.140625" customWidth="1"/>
    <col min="5" max="5" width="18.42578125" customWidth="1"/>
    <col min="6" max="6" width="54.28515625" customWidth="1"/>
    <col min="7" max="7" width="16" customWidth="1"/>
    <col min="8" max="8" width="15.140625" customWidth="1"/>
    <col min="9" max="9" width="19" customWidth="1"/>
    <col min="10" max="10" width="18.28515625" customWidth="1"/>
    <col min="11" max="11" width="15.140625" customWidth="1"/>
    <col min="12" max="12" width="10.42578125" customWidth="1"/>
    <col min="13" max="13" width="10.140625" customWidth="1"/>
    <col min="14" max="14" width="12.42578125" customWidth="1"/>
  </cols>
  <sheetData>
    <row r="1" spans="1:14">
      <c r="A1" s="610" t="s">
        <v>1749</v>
      </c>
    </row>
    <row r="2" spans="1:14" s="607" customFormat="1" ht="63" customHeight="1">
      <c r="A2" s="802" t="s">
        <v>1642</v>
      </c>
      <c r="B2" s="803"/>
      <c r="C2" s="803"/>
      <c r="D2" s="803"/>
      <c r="E2" s="803"/>
      <c r="F2" s="803"/>
      <c r="G2" s="803"/>
      <c r="H2" s="803"/>
      <c r="I2" s="803"/>
      <c r="J2" s="803"/>
      <c r="K2" s="803"/>
      <c r="L2" s="560" t="s">
        <v>1687</v>
      </c>
      <c r="M2" s="560" t="s">
        <v>1645</v>
      </c>
      <c r="N2" s="560" t="s">
        <v>1666</v>
      </c>
    </row>
    <row r="3" spans="1:14" s="607" customFormat="1" ht="14.25" customHeight="1">
      <c r="A3" s="804" t="s">
        <v>1730</v>
      </c>
      <c r="B3" s="804"/>
      <c r="C3" s="510"/>
      <c r="D3" s="511"/>
      <c r="E3" s="510"/>
      <c r="F3" s="511"/>
      <c r="G3" s="512" t="s">
        <v>0</v>
      </c>
      <c r="H3" s="513"/>
      <c r="I3" s="512"/>
      <c r="J3" s="514"/>
      <c r="K3" s="512"/>
      <c r="L3" s="605"/>
      <c r="M3" s="605"/>
      <c r="N3" s="427"/>
    </row>
    <row r="4" spans="1:14" s="607" customFormat="1" ht="91.5" customHeight="1">
      <c r="A4" s="182" t="s">
        <v>1</v>
      </c>
      <c r="B4" s="195" t="s">
        <v>2</v>
      </c>
      <c r="C4" s="194" t="s">
        <v>3</v>
      </c>
      <c r="D4" s="195" t="s">
        <v>4</v>
      </c>
      <c r="E4" s="195" t="s">
        <v>5</v>
      </c>
      <c r="F4" s="195" t="s">
        <v>6</v>
      </c>
      <c r="G4" s="195" t="s">
        <v>1745</v>
      </c>
      <c r="H4" s="195" t="s">
        <v>8</v>
      </c>
      <c r="I4" s="195" t="s">
        <v>9</v>
      </c>
      <c r="J4" s="195" t="s">
        <v>10</v>
      </c>
      <c r="K4" s="195" t="s">
        <v>11</v>
      </c>
      <c r="L4" s="605"/>
      <c r="M4" s="605"/>
      <c r="N4" s="605"/>
    </row>
    <row r="5" spans="1:14" ht="60">
      <c r="A5" s="615">
        <f>'Proiecte Timisoara'!A6</f>
        <v>25</v>
      </c>
      <c r="B5" s="615" t="str">
        <f>'Proiecte Timisoara'!B6</f>
        <v>Timisoara</v>
      </c>
      <c r="C5" s="615" t="str">
        <f>'Proiecte Timisoara'!C6</f>
        <v>Timis</v>
      </c>
      <c r="D5" s="615" t="str">
        <f>'Proiecte Timisoara'!D6</f>
        <v>Modernizare  seră  5000 mp – str. A. Imbroane  nr.70A</v>
      </c>
      <c r="E5" s="615" t="str">
        <f>'Proiecte Timisoara'!E6</f>
        <v xml:space="preserve">Municipiul Timisoara in parteneriat cu  S.C HORTICULTURA S.A </v>
      </c>
      <c r="F5" s="615" t="str">
        <f>'Proiecte Timisoara'!F6</f>
        <v xml:space="preserve"> Modernizare sera </v>
      </c>
      <c r="G5" s="615" t="str">
        <f>'Proiecte Timisoara'!G6</f>
        <v xml:space="preserve">Fişă/Idee de proiect </v>
      </c>
      <c r="H5" s="615">
        <f>'Proiecte Timisoara'!H6</f>
        <v>60</v>
      </c>
      <c r="I5" s="618">
        <f>'Proiecte Timisoara'!I6</f>
        <v>1522312.4999999998</v>
      </c>
      <c r="J5" s="618">
        <f>'Proiecte Timisoara'!J6</f>
        <v>345000</v>
      </c>
      <c r="K5" s="615" t="str">
        <f>'Proiecte Timisoara'!K6</f>
        <v xml:space="preserve">Surse proprii/Buget local </v>
      </c>
      <c r="L5" s="615">
        <f>'Proiecte Timisoara'!L6</f>
        <v>0</v>
      </c>
      <c r="M5" s="615">
        <f>'Proiecte Timisoara'!M6</f>
        <v>0</v>
      </c>
      <c r="N5" s="615">
        <f>'Proiecte Timisoara'!N6</f>
        <v>0</v>
      </c>
    </row>
    <row r="6" spans="1:14" ht="60">
      <c r="A6" s="615">
        <f>'Proiecte Timisoara'!A7</f>
        <v>26</v>
      </c>
      <c r="B6" s="615" t="str">
        <f>'Proiecte Timisoara'!B7</f>
        <v>Timisoara</v>
      </c>
      <c r="C6" s="615" t="str">
        <f>'Proiecte Timisoara'!C7</f>
        <v>Timis</v>
      </c>
      <c r="D6" s="615" t="str">
        <f>'Proiecte Timisoara'!D7</f>
        <v>Modernizare  solar  2500 mp – str. A. Imbroane  nr.70A</v>
      </c>
      <c r="E6" s="615" t="str">
        <f>'Proiecte Timisoara'!E7</f>
        <v xml:space="preserve">Municipiul Timisoara in parteneriat cu  S.C HORTICULTURA S.A </v>
      </c>
      <c r="F6" s="615" t="str">
        <f>'Proiecte Timisoara'!F7</f>
        <v xml:space="preserve"> Modernizare solar </v>
      </c>
      <c r="G6" s="615" t="str">
        <f>'Proiecte Timisoara'!G7</f>
        <v xml:space="preserve">Fişă/Idee de proiect </v>
      </c>
      <c r="H6" s="615">
        <f>'Proiecte Timisoara'!H7</f>
        <v>60</v>
      </c>
      <c r="I6" s="618">
        <f>'Proiecte Timisoara'!I7</f>
        <v>811899.99999999988</v>
      </c>
      <c r="J6" s="618">
        <f>'Proiecte Timisoara'!J7</f>
        <v>184000</v>
      </c>
      <c r="K6" s="615" t="str">
        <f>'Proiecte Timisoara'!K7</f>
        <v xml:space="preserve">Surse proprii/Buget local </v>
      </c>
      <c r="L6" s="615">
        <f>'Proiecte Timisoara'!L7</f>
        <v>0</v>
      </c>
      <c r="M6" s="615">
        <f>'Proiecte Timisoara'!M7</f>
        <v>0</v>
      </c>
      <c r="N6" s="615">
        <f>'Proiecte Timisoara'!N7</f>
        <v>0</v>
      </c>
    </row>
    <row r="7" spans="1:14" ht="60">
      <c r="A7" s="615">
        <f>'Proiecte Timisoara'!A8</f>
        <v>27</v>
      </c>
      <c r="B7" s="615" t="str">
        <f>'Proiecte Timisoara'!B8</f>
        <v>Timisoara</v>
      </c>
      <c r="C7" s="615" t="str">
        <f>'Proiecte Timisoara'!C8</f>
        <v>Timis</v>
      </c>
      <c r="D7" s="615" t="str">
        <f>'Proiecte Timisoara'!D8</f>
        <v xml:space="preserve">Construcţie sera pe structura metalica </v>
      </c>
      <c r="E7" s="615" t="str">
        <f>'Proiecte Timisoara'!E8</f>
        <v xml:space="preserve">Municipiul Timisoara in parteneriat cu  S.C HORTICULTURA S.A </v>
      </c>
      <c r="F7" s="615" t="str">
        <f>'Proiecte Timisoara'!F8</f>
        <v>Implementarea  unei noi tehnologii de producere  a materialului floricol</v>
      </c>
      <c r="G7" s="615" t="str">
        <f>'Proiecte Timisoara'!G8</f>
        <v xml:space="preserve">Fişă/Idee de proiect </v>
      </c>
      <c r="H7" s="615">
        <f>'Proiecte Timisoara'!H8</f>
        <v>60</v>
      </c>
      <c r="I7" s="618">
        <f>'Proiecte Timisoara'!I8</f>
        <v>2206250</v>
      </c>
      <c r="J7" s="618">
        <f>'Proiecte Timisoara'!J8</f>
        <v>500000</v>
      </c>
      <c r="K7" s="615" t="str">
        <f>'Proiecte Timisoara'!K8</f>
        <v xml:space="preserve">Surse proprii/Buget local </v>
      </c>
      <c r="L7" s="615">
        <f>'Proiecte Timisoara'!L8</f>
        <v>0</v>
      </c>
      <c r="M7" s="615">
        <f>'Proiecte Timisoara'!M8</f>
        <v>0</v>
      </c>
      <c r="N7" s="615">
        <f>'Proiecte Timisoara'!N8</f>
        <v>0</v>
      </c>
    </row>
    <row r="8" spans="1:14" ht="138" customHeight="1">
      <c r="A8" s="615">
        <f>'Proiecte Timisoara'!A13</f>
        <v>49</v>
      </c>
      <c r="B8" s="615" t="str">
        <f>'Proiecte Timisoara'!B13</f>
        <v xml:space="preserve">Timisoara  </v>
      </c>
      <c r="C8" s="615" t="str">
        <f>'Proiecte Timisoara'!C13</f>
        <v>Timis</v>
      </c>
      <c r="D8" s="615" t="str">
        <f>'Proiecte Timisoara'!D13</f>
        <v>S7 Înlocuirea reţelei de 
contact pentru tramvaie</v>
      </c>
      <c r="E8" s="615" t="str">
        <f>'Proiecte Timisoara'!E13</f>
        <v>Municipiul Timisoara</v>
      </c>
      <c r="F8" s="615" t="str">
        <f>'Proiecte Timisoara'!F13</f>
        <v>• Înlocuirea firelor de contact cu fire cu secțiune mărită (100 mm²). 
• Înlocuirea sistemelor de prindere prin montarea suspensiei primare. 
• Înlocuirea cablajelor subterane de alimentare cu unele noi, izolate superior și cu pierderi rezistive minime. 
• Proiectul acoperă întreaga rețea cu excepția tronsonul Piața Iosefin - Gara de Nord (acoperită printr-un proiect anterior).</v>
      </c>
      <c r="G8" s="615">
        <f>'Proiecte Timisoara'!G13</f>
        <v>0</v>
      </c>
      <c r="H8" s="615">
        <f>'Proiecte Timisoara'!H13</f>
        <v>36</v>
      </c>
      <c r="I8" s="618">
        <f>'Proiecte Timisoara'!I13</f>
        <v>29563749.999999996</v>
      </c>
      <c r="J8" s="618">
        <f>'Proiecte Timisoara'!J13</f>
        <v>6700000</v>
      </c>
      <c r="K8" s="615" t="str">
        <f>'Proiecte Timisoara'!K13</f>
        <v>Buget local</v>
      </c>
      <c r="L8" s="615">
        <f>'Proiecte Timisoara'!L13</f>
        <v>0</v>
      </c>
      <c r="M8" s="615">
        <f>'Proiecte Timisoara'!M13</f>
        <v>0</v>
      </c>
      <c r="N8" s="615">
        <f>'Proiecte Timisoara'!N13</f>
        <v>0</v>
      </c>
    </row>
    <row r="9" spans="1:14" ht="104.25" customHeight="1">
      <c r="A9" s="615">
        <f>'Proiecte Timisoara'!A14</f>
        <v>50</v>
      </c>
      <c r="B9" s="615" t="str">
        <f>'Proiecte Timisoara'!B14</f>
        <v xml:space="preserve">Timisoara  </v>
      </c>
      <c r="C9" s="615" t="str">
        <f>'Proiecte Timisoara'!C14</f>
        <v>Timis</v>
      </c>
      <c r="D9" s="615" t="str">
        <f>'Proiecte Timisoara'!D14</f>
        <v>M12d Modernizarea a 9 staţii de alimentare şi redresare pentru transportul public electric</v>
      </c>
      <c r="E9" s="615" t="str">
        <f>'Proiecte Timisoara'!E14</f>
        <v xml:space="preserve">Municipiul Timisoara
 </v>
      </c>
      <c r="F9" s="615" t="str">
        <f>'Proiecte Timisoara'!F14</f>
        <v>• Modernizarea/construirea a 9 stații de alimentare și înlocuirea cablurilor subterane de injecție. 
• Echiparea acestora cu echipamente eficiente și protejate la scurt-circuit sau supra-sarcini. 
• Îngrădirea și dotarea structurilor cu un sistem de video-supraveghere.</v>
      </c>
      <c r="G9" s="615">
        <f>'Proiecte Timisoara'!G14</f>
        <v>0</v>
      </c>
      <c r="H9" s="615" t="str">
        <f>'Proiecte Timisoara'!H14</f>
        <v>12-18</v>
      </c>
      <c r="I9" s="618">
        <f>'Proiecte Timisoara'!I14</f>
        <v>19856250</v>
      </c>
      <c r="J9" s="618">
        <f>'Proiecte Timisoara'!J14</f>
        <v>4500000</v>
      </c>
      <c r="K9" s="615" t="str">
        <f>'Proiecte Timisoara'!K14</f>
        <v>Buget local/POR 2014-2020</v>
      </c>
      <c r="L9" s="615">
        <f>'Proiecte Timisoara'!L14</f>
        <v>0</v>
      </c>
      <c r="M9" s="615">
        <f>'Proiecte Timisoara'!M14</f>
        <v>0</v>
      </c>
      <c r="N9" s="615">
        <f>'Proiecte Timisoara'!N14</f>
        <v>0</v>
      </c>
    </row>
    <row r="10" spans="1:14" ht="78" customHeight="1">
      <c r="A10" s="615">
        <f>'Proiecte Timisoara'!A15</f>
        <v>51</v>
      </c>
      <c r="B10" s="615" t="str">
        <f>'Proiecte Timisoara'!B15</f>
        <v xml:space="preserve">Timisoara  </v>
      </c>
      <c r="C10" s="615" t="str">
        <f>'Proiecte Timisoara'!C15</f>
        <v>Timis</v>
      </c>
      <c r="D10" s="615" t="str">
        <f>'Proiecte Timisoara'!D15</f>
        <v>M13 Optimizarea operarării tramvaielor pe tronsonul  Piata 700-Piata Traian</v>
      </c>
      <c r="E10" s="615" t="str">
        <f>'Proiecte Timisoara'!E15</f>
        <v>RATT</v>
      </c>
      <c r="F10" s="615" t="str">
        <f>'Proiecte Timisoara'!F15</f>
        <v>• Extinderea peroanelor stațiilor de tramvai la o lungime de 60 de metri. 
• Reorganizarea stațiilor de tramvai prin relocarea stației Continental pe direcția est în dreptul stației corespondente și înființarea unei noi stații în zona Pieței Sfântul Gheorghe.</v>
      </c>
      <c r="G10" s="615" t="str">
        <f>'Proiecte Timisoara'!G15</f>
        <v>Nu exista studii</v>
      </c>
      <c r="H10" s="615">
        <f>'Proiecte Timisoara'!H15</f>
        <v>12</v>
      </c>
      <c r="I10" s="618">
        <f>'Proiecte Timisoara'!I15</f>
        <v>441249.99999999994</v>
      </c>
      <c r="J10" s="618">
        <f>'Proiecte Timisoara'!J15</f>
        <v>100000</v>
      </c>
      <c r="K10" s="615" t="str">
        <f>'Proiecte Timisoara'!K15</f>
        <v xml:space="preserve">Buget local </v>
      </c>
      <c r="L10" s="615">
        <f>'Proiecte Timisoara'!L15</f>
        <v>0</v>
      </c>
      <c r="M10" s="615">
        <f>'Proiecte Timisoara'!M15</f>
        <v>0</v>
      </c>
      <c r="N10" s="615">
        <f>'Proiecte Timisoara'!N15</f>
        <v>0</v>
      </c>
    </row>
    <row r="11" spans="1:14" ht="68.25" customHeight="1">
      <c r="A11" s="615">
        <f>'Proiecte Timisoara'!A16</f>
        <v>52</v>
      </c>
      <c r="B11" s="615" t="str">
        <f>'Proiecte Timisoara'!B16</f>
        <v xml:space="preserve">Timisoara  </v>
      </c>
      <c r="C11" s="615" t="str">
        <f>'Proiecte Timisoara'!C16</f>
        <v>Timis</v>
      </c>
      <c r="D11" s="615" t="str">
        <f>'Proiecte Timisoara'!D16</f>
        <v>M18 Modernizarea străzilor fără îmbrăcăminte rutiera</v>
      </c>
      <c r="E11" s="615" t="str">
        <f>'Proiecte Timisoara'!E16</f>
        <v>Municipiul Timisoara</v>
      </c>
      <c r="F11" s="615" t="str">
        <f>'Proiecte Timisoara'!F16</f>
        <v xml:space="preserve">• Modernizarea străzilor urbane fără 
îmbrăcăminte rutieră impermeabilizată (pietruite sau de pământ). </v>
      </c>
      <c r="G11" s="615" t="str">
        <f>'Proiecte Timisoara'!G16</f>
        <v>Exista studii pentru anumite străzi</v>
      </c>
      <c r="H11" s="615">
        <f>'Proiecte Timisoara'!H16</f>
        <v>84</v>
      </c>
      <c r="I11" s="618">
        <f>'Proiecte Timisoara'!I16</f>
        <v>22062500</v>
      </c>
      <c r="J11" s="618">
        <f>'Proiecte Timisoara'!J16</f>
        <v>5000000</v>
      </c>
      <c r="K11" s="615" t="str">
        <f>'Proiecte Timisoara'!K16</f>
        <v xml:space="preserve">Buget local </v>
      </c>
      <c r="L11" s="615">
        <f>'Proiecte Timisoara'!L16</f>
        <v>0</v>
      </c>
      <c r="M11" s="615">
        <f>'Proiecte Timisoara'!M16</f>
        <v>0</v>
      </c>
      <c r="N11" s="615">
        <f>'Proiecte Timisoara'!N16</f>
        <v>0</v>
      </c>
    </row>
    <row r="12" spans="1:14" ht="72" customHeight="1">
      <c r="A12" s="615">
        <f>'Proiecte Timisoara'!A26</f>
        <v>62</v>
      </c>
      <c r="B12" s="615" t="str">
        <f>'Proiecte Timisoara'!B26</f>
        <v xml:space="preserve">Timisoara  </v>
      </c>
      <c r="C12" s="615" t="str">
        <f>'Proiecte Timisoara'!C26</f>
        <v>Timis</v>
      </c>
      <c r="D12" s="615" t="str">
        <f>'Proiecte Timisoara'!D26</f>
        <v>C9b Inelul IV vest: conexiunea Str. Gării
 - Bd. Dâmboviţa</v>
      </c>
      <c r="E12" s="615" t="str">
        <f>'Proiecte Timisoara'!E26</f>
        <v>Municipiul Timisoara</v>
      </c>
      <c r="F12" s="615" t="str">
        <f>'Proiecte Timisoara'!F26</f>
        <v>• Construcția unui drum parțial nou 
de cca. 900 m (dintre care cca. 200 m lărgire drum existent), cu 2 benzi pe sens și linie de tramvai în zona mediană, între Str. Gării și intersecția Bd. Dâmbovița cu str. Ion Barac.</v>
      </c>
      <c r="G12" s="615" t="str">
        <f>'Proiecte Timisoara'!G26</f>
        <v>Nu exista studii</v>
      </c>
      <c r="H12" s="615">
        <f>'Proiecte Timisoara'!H26</f>
        <v>24</v>
      </c>
      <c r="I12" s="618">
        <f>'Proiecte Timisoara'!I26</f>
        <v>66187499.999999993</v>
      </c>
      <c r="J12" s="618">
        <f>'Proiecte Timisoara'!J26</f>
        <v>15000000</v>
      </c>
      <c r="K12" s="615" t="str">
        <f>'Proiecte Timisoara'!K26</f>
        <v>Buget local/POR 2014-2020</v>
      </c>
      <c r="L12" s="615">
        <f>'Proiecte Timisoara'!L26</f>
        <v>0</v>
      </c>
      <c r="M12" s="615">
        <f>'Proiecte Timisoara'!M26</f>
        <v>0</v>
      </c>
      <c r="N12" s="615">
        <f>'Proiecte Timisoara'!N26</f>
        <v>0</v>
      </c>
    </row>
    <row r="13" spans="1:14" ht="97.5" customHeight="1">
      <c r="A13" s="615">
        <f>'Proiecte Timisoara'!A27</f>
        <v>63</v>
      </c>
      <c r="B13" s="615" t="str">
        <f>'Proiecte Timisoara'!B27</f>
        <v xml:space="preserve">Timisoara  </v>
      </c>
      <c r="C13" s="615" t="str">
        <f>'Proiecte Timisoara'!C27</f>
        <v>Timis</v>
      </c>
      <c r="D13" s="615" t="str">
        <f>'Proiecte Timisoara'!D27</f>
        <v>C33a Reabilitare nod rutier Str. Polonă/ Str. W. Tell şi construirea unui pasaj CF (inclusiv lărgire la patru benzi)</v>
      </c>
      <c r="E13" s="615" t="str">
        <f>'Proiecte Timisoara'!E27</f>
        <v>Municipiul Timisoara</v>
      </c>
      <c r="F13" s="615" t="str">
        <f>'Proiecte Timisoara'!F27</f>
        <v xml:space="preserve">• Amenajarea unei căi rutiere 
cu două benzi pe sens, pornind de la nodul rutier Str. Polonă/Str. W. Tell, pe Str. Ovidiu Cotruș până la DN 59, apoi pe aliniamentul DJ 595 până la vest de CF Timișoara - Belgrad, de unde este propus un aliniament nou, de-a lungul și la sud de CF 918 Timișoara - Buziaș, pe la nord de Chișoda și Giroc, până în centura de est (N2). </v>
      </c>
      <c r="G13" s="615" t="str">
        <f>'Proiecte Timisoara'!G27</f>
        <v>Nu exista studii</v>
      </c>
      <c r="H13" s="615">
        <f>'Proiecte Timisoara'!H27</f>
        <v>24</v>
      </c>
      <c r="I13" s="618">
        <f>'Proiecte Timisoara'!I27</f>
        <v>8825000</v>
      </c>
      <c r="J13" s="618">
        <f>'Proiecte Timisoara'!J27</f>
        <v>2000000</v>
      </c>
      <c r="K13" s="615" t="str">
        <f>'Proiecte Timisoara'!K27</f>
        <v>Buget local</v>
      </c>
      <c r="L13" s="615">
        <f>'Proiecte Timisoara'!L27</f>
        <v>0</v>
      </c>
      <c r="M13" s="615">
        <f>'Proiecte Timisoara'!M27</f>
        <v>0</v>
      </c>
      <c r="N13" s="615">
        <f>'Proiecte Timisoara'!N27</f>
        <v>0</v>
      </c>
    </row>
    <row r="14" spans="1:14" ht="70.5" customHeight="1">
      <c r="A14" s="615">
        <f>'Proiecte Timisoara'!A30</f>
        <v>69</v>
      </c>
      <c r="B14" s="615" t="str">
        <f>'Proiecte Timisoara'!B30</f>
        <v xml:space="preserve">Timisoara  </v>
      </c>
      <c r="C14" s="615" t="str">
        <f>'Proiecte Timisoara'!C30</f>
        <v>Timiș</v>
      </c>
      <c r="D14" s="615" t="str">
        <f>'Proiecte Timisoara'!D30</f>
        <v>S20Amenajare complex rutier 
zona Michelangelo etapa II</v>
      </c>
      <c r="E14" s="615" t="str">
        <f>'Proiecte Timisoara'!E30</f>
        <v xml:space="preserve">Municipiul Timisoara
 </v>
      </c>
      <c r="F14" s="615" t="str">
        <f>'Proiecte Timisoara'!F30</f>
        <v xml:space="preserve">• Lărgirea străzilor cu sens unic Aleea FC
 Ripensia și Surorile Martir Caceu (total 1,2 km) cu câte o bandă și reamenajarea tramei stradale. </v>
      </c>
      <c r="G14" s="615" t="str">
        <f>'Proiecte Timisoara'!G30</f>
        <v>PT</v>
      </c>
      <c r="H14" s="615">
        <f>'Proiecte Timisoara'!H30</f>
        <v>36</v>
      </c>
      <c r="I14" s="618">
        <f>'Proiecte Timisoara'!I30</f>
        <v>33976250</v>
      </c>
      <c r="J14" s="618">
        <f>'Proiecte Timisoara'!J30</f>
        <v>7700000</v>
      </c>
      <c r="K14" s="615" t="str">
        <f>'Proiecte Timisoara'!K30</f>
        <v>Buget local</v>
      </c>
      <c r="L14" s="615">
        <f>'Proiecte Timisoara'!L30</f>
        <v>0</v>
      </c>
      <c r="M14" s="615">
        <f>'Proiecte Timisoara'!M30</f>
        <v>0</v>
      </c>
      <c r="N14" s="615">
        <f>'Proiecte Timisoara'!N30</f>
        <v>0</v>
      </c>
    </row>
    <row r="15" spans="1:14" ht="228.75" customHeight="1">
      <c r="A15" s="615">
        <f>'Proiecte Timisoara'!A33</f>
        <v>73</v>
      </c>
      <c r="B15" s="615" t="str">
        <f>'Proiecte Timisoara'!B33</f>
        <v xml:space="preserve">Timisoara  </v>
      </c>
      <c r="C15" s="615" t="str">
        <f>'Proiecte Timisoara'!C33</f>
        <v>Timiș</v>
      </c>
      <c r="D15" s="615" t="str">
        <f>'Proiecte Timisoara'!D33</f>
        <v>M6 Optimizarea retelei de transport public</v>
      </c>
      <c r="E15" s="615" t="str">
        <f>'Proiecte Timisoara'!E33</f>
        <v xml:space="preserve">Municipiul Timisoara
RATT
 </v>
      </c>
      <c r="F15" s="615" t="str">
        <f>'Proiecte Timisoara'!F33</f>
        <v>• Reconfigurarea pachetului de rute ce formează rețeaua de transport public din polul de creștere, în principal prin raționalizarea rutelor și prin creșterea numărului de perechi de destinații legate cu rute directe. 
• Include rețeaua de rute nouă (inclusiv modificări de stații unde este cazul) precum și frecvențele și capacitățile de operare la orele de vârf, în perioada între orele de vârf precum și la sfârșit de săptămână. 
• Propunerea este doar pentru termen scurt (implementabilă imediat, fără să necesite modificări de infrastructură), structura rețelei urmând a fi apoi optimizată în funcție de implementarea viitoarelor proiecte de infrastructură (extindere tramvai și troleibuz, amenajarea de benzi dedicate pentru TP, noi axe rutiere care vor fi prevăzute cu TP, structuri P&amp;R etc.).</v>
      </c>
      <c r="G15" s="615" t="str">
        <f>'Proiecte Timisoara'!G33</f>
        <v>Nu exista studii</v>
      </c>
      <c r="H15" s="615">
        <f>'Proiecte Timisoara'!H33</f>
        <v>12</v>
      </c>
      <c r="I15" s="618">
        <f>'Proiecte Timisoara'!I33</f>
        <v>2206250</v>
      </c>
      <c r="J15" s="618">
        <f>'Proiecte Timisoara'!J33</f>
        <v>500000</v>
      </c>
      <c r="K15" s="615" t="str">
        <f>'Proiecte Timisoara'!K33</f>
        <v>Buget local</v>
      </c>
      <c r="L15" s="615">
        <f>'Proiecte Timisoara'!L33</f>
        <v>0</v>
      </c>
      <c r="M15" s="615">
        <f>'Proiecte Timisoara'!M33</f>
        <v>0</v>
      </c>
      <c r="N15" s="615">
        <f>'Proiecte Timisoara'!N33</f>
        <v>0</v>
      </c>
    </row>
    <row r="16" spans="1:14" ht="167.25" customHeight="1">
      <c r="A16" s="615">
        <f>'Proiecte Timisoara'!A34</f>
        <v>74</v>
      </c>
      <c r="B16" s="615" t="str">
        <f>'Proiecte Timisoara'!B34</f>
        <v xml:space="preserve">Timisoara  </v>
      </c>
      <c r="C16" s="615" t="str">
        <f>'Proiecte Timisoara'!C34</f>
        <v>Timiș</v>
      </c>
      <c r="D16" s="615" t="str">
        <f>'Proiecte Timisoara'!D34</f>
        <v>S3 Reconfigurarea reţelei de transport public în perspectiva închiderii Inelului I</v>
      </c>
      <c r="E16" s="615" t="str">
        <f>'Proiecte Timisoara'!E34</f>
        <v xml:space="preserve">Municipiul Timisoara
RATT
 </v>
      </c>
      <c r="F16" s="615" t="str">
        <f>'Proiecte Timisoara'!F34</f>
        <v>• Reconfigurarea pachetului de rute ce formează rețeaua de transport public din polul de creștere, în principal prin adaptarea la constrângerile create de închiderea ICU I.
• Include rețeaua de rute adaptată (inclusiv modificări de stații unde este cazul) precum și frecvențele și capacitățile de operare la orele de vârf, în perioada între orele de vârf precum și la sfârșit de săptămână. 
• Propunerea se referă doar la perioada post-implementare a ICU I (proiect angajat), structura rețelei urmând a fi apoi optimizată în funcție de implementarea viitoarelor proiecte de infrastructură.</v>
      </c>
      <c r="G16" s="615" t="str">
        <f>'Proiecte Timisoara'!G34</f>
        <v>Nu exista studii</v>
      </c>
      <c r="H16" s="615">
        <f>'Proiecte Timisoara'!H34</f>
        <v>0</v>
      </c>
      <c r="I16" s="618">
        <f>'Proiecte Timisoara'!I34</f>
        <v>4412500</v>
      </c>
      <c r="J16" s="618">
        <f>'Proiecte Timisoara'!J34</f>
        <v>1000000</v>
      </c>
      <c r="K16" s="615" t="str">
        <f>'Proiecte Timisoara'!K34</f>
        <v>Buget local</v>
      </c>
      <c r="L16" s="615">
        <f>'Proiecte Timisoara'!L34</f>
        <v>0</v>
      </c>
      <c r="M16" s="615">
        <f>'Proiecte Timisoara'!M34</f>
        <v>0</v>
      </c>
      <c r="N16" s="615">
        <f>'Proiecte Timisoara'!N34</f>
        <v>0</v>
      </c>
    </row>
    <row r="17" spans="1:14" ht="62.25" customHeight="1">
      <c r="A17" s="615">
        <f>'Proiecte Timisoara'!A35</f>
        <v>75</v>
      </c>
      <c r="B17" s="615" t="str">
        <f>'Proiecte Timisoara'!B35</f>
        <v xml:space="preserve">Timisoara  </v>
      </c>
      <c r="C17" s="615" t="str">
        <f>'Proiecte Timisoara'!C35</f>
        <v>Timiș</v>
      </c>
      <c r="D17" s="615" t="str">
        <f>'Proiecte Timisoara'!D35</f>
        <v>M8 Reorganizarea transportului public în 
zona Gării de Nord</v>
      </c>
      <c r="E17" s="615" t="str">
        <f>'Proiecte Timisoara'!E35</f>
        <v>Municipiul Timisoara</v>
      </c>
      <c r="F17" s="615" t="str">
        <f>'Proiecte Timisoara'!F35</f>
        <v>• Dezafectarea liniilor neutilizate 1R - 7R 
(aflate la vest de clădirea gării) și a peroanelor aferente și amenajarea unei autogări precum și a unui terminal pentru transportul în comun urban.</v>
      </c>
      <c r="G17" s="615" t="str">
        <f>'Proiecte Timisoara'!G35</f>
        <v>Nu exista studii</v>
      </c>
      <c r="H17" s="615">
        <f>'Proiecte Timisoara'!H35</f>
        <v>24</v>
      </c>
      <c r="I17" s="618">
        <f>'Proiecte Timisoara'!I35</f>
        <v>22062500</v>
      </c>
      <c r="J17" s="618">
        <f>'Proiecte Timisoara'!J35</f>
        <v>5000000</v>
      </c>
      <c r="K17" s="615" t="str">
        <f>'Proiecte Timisoara'!K35</f>
        <v>Buget local</v>
      </c>
      <c r="L17" s="615">
        <f>'Proiecte Timisoara'!L35</f>
        <v>0</v>
      </c>
      <c r="M17" s="615">
        <f>'Proiecte Timisoara'!M35</f>
        <v>0</v>
      </c>
      <c r="N17" s="615">
        <f>'Proiecte Timisoara'!N35</f>
        <v>0</v>
      </c>
    </row>
    <row r="18" spans="1:14" ht="204.75" customHeight="1">
      <c r="A18" s="615">
        <f>'Proiecte Timisoara'!A36</f>
        <v>76</v>
      </c>
      <c r="B18" s="615" t="str">
        <f>'Proiecte Timisoara'!B36</f>
        <v xml:space="preserve">Timisoara  </v>
      </c>
      <c r="C18" s="615" t="str">
        <f>'Proiecte Timisoara'!C36</f>
        <v>Timiș</v>
      </c>
      <c r="D18" s="615" t="str">
        <f>'Proiecte Timisoara'!D36</f>
        <v>C17 Inelul II: închiderea estică, cu intersecţii la nivel (Bd. Antenei - Str. E. Baader - Splaiul Nistrului)</v>
      </c>
      <c r="E18" s="615" t="str">
        <f>'Proiecte Timisoara'!E36</f>
        <v>Municipiul Timisoara</v>
      </c>
      <c r="F18" s="615" t="str">
        <f>'Proiecte Timisoara'!F36</f>
        <v>Închiderea ICU II în partea estică, pe o lungime totală de 1,6 km, constând în următoarele: 
• Drum nou cu două benzi pe sens între Bd. Antenei și str. A. Demetriade (inclusiv denivelare intersecție cu Bd. Antenei (0,67 km). 
• Pasaj inferior pe sub str. A. Demetriade și CF (0,12 km). 
• Lărgire str. Enric Baader la patru benzi (pe o porțiune de 0,28 km).
• Pasaj inferior pe sub str. Înfrățirii și bd. Take Ionescu (0,26 km).
• Drum nou prin incinta fostei ILSA și pod nou peste Bega, cu două benzi pe sens (0,28 m). 
Va fi studiată posibilitatea etapizării proiectului, pasajele inferioare putând fi realizate ulterior închiderii efective a inelului.</v>
      </c>
      <c r="G18" s="615" t="str">
        <f>'Proiecte Timisoara'!G36</f>
        <v>Nu exista studii</v>
      </c>
      <c r="H18" s="615">
        <f>'Proiecte Timisoara'!H36</f>
        <v>60</v>
      </c>
      <c r="I18" s="618">
        <f>'Proiecte Timisoara'!I36</f>
        <v>198562499.99999997</v>
      </c>
      <c r="J18" s="618">
        <f>'Proiecte Timisoara'!J36</f>
        <v>45000000</v>
      </c>
      <c r="K18" s="615" t="str">
        <f>'Proiecte Timisoara'!K36</f>
        <v>Buget local</v>
      </c>
      <c r="L18" s="615">
        <f>'Proiecte Timisoara'!L36</f>
        <v>0</v>
      </c>
      <c r="M18" s="615">
        <f>'Proiecte Timisoara'!M36</f>
        <v>0</v>
      </c>
      <c r="N18" s="615">
        <f>'Proiecte Timisoara'!N36</f>
        <v>0</v>
      </c>
    </row>
    <row r="19" spans="1:14" ht="69.75" customHeight="1">
      <c r="A19" s="615">
        <f>'Proiecte Timisoara'!A37</f>
        <v>77</v>
      </c>
      <c r="B19" s="615" t="str">
        <f>'Proiecte Timisoara'!B37</f>
        <v xml:space="preserve">Timisoara  </v>
      </c>
      <c r="C19" s="615" t="str">
        <f>'Proiecte Timisoara'!C37</f>
        <v>Timiș</v>
      </c>
      <c r="D19" s="615" t="str">
        <f>'Proiecte Timisoara'!D37</f>
        <v>S13 Pasaj Inferior inel II-Piata Consiliul Europei</v>
      </c>
      <c r="E19" s="615" t="str">
        <f>'Proiecte Timisoara'!E37</f>
        <v>Municipiul Timisoara</v>
      </c>
      <c r="F19" s="615" t="str">
        <f>'Proiecte Timisoara'!F37</f>
        <v>• Construcția unui pasaj inferior cu două benzi pe sens pe direcția ICU II în Piața Consiliul Europei. 
• Pentru reducerea costurilor și a impactului rampelor de acces din punct de vedere urbanistic, pasajul ar urma să aibă gabarit vertical redus (destinat doar autoturismelor).</v>
      </c>
      <c r="G19" s="615" t="str">
        <f>'Proiecte Timisoara'!G37</f>
        <v>Nu exista studii</v>
      </c>
      <c r="H19" s="615">
        <f>'Proiecte Timisoara'!H37</f>
        <v>24</v>
      </c>
      <c r="I19" s="618">
        <f>'Proiecte Timisoara'!I37</f>
        <v>52949999.999999993</v>
      </c>
      <c r="J19" s="618">
        <f>'Proiecte Timisoara'!J37</f>
        <v>12000000</v>
      </c>
      <c r="K19" s="615" t="str">
        <f>'Proiecte Timisoara'!K37</f>
        <v>Buget local</v>
      </c>
      <c r="L19" s="615">
        <f>'Proiecte Timisoara'!L37</f>
        <v>0</v>
      </c>
      <c r="M19" s="615">
        <f>'Proiecte Timisoara'!M37</f>
        <v>0</v>
      </c>
      <c r="N19" s="615">
        <f>'Proiecte Timisoara'!N37</f>
        <v>0</v>
      </c>
    </row>
    <row r="20" spans="1:14" ht="99" customHeight="1">
      <c r="A20" s="615">
        <f>'Proiecte Timisoara'!A38</f>
        <v>78</v>
      </c>
      <c r="B20" s="615" t="str">
        <f>'Proiecte Timisoara'!B38</f>
        <v xml:space="preserve">Timisoara  </v>
      </c>
      <c r="C20" s="615" t="str">
        <f>'Proiecte Timisoara'!C38</f>
        <v>Timiș</v>
      </c>
      <c r="D20" s="615" t="str">
        <f>'Proiecte Timisoara'!D38</f>
        <v>S14 Pasaj Inferior inel II- Gheorghe Lazar</v>
      </c>
      <c r="E20" s="615" t="str">
        <f>'Proiecte Timisoara'!E38</f>
        <v>Municipiul Timisoara</v>
      </c>
      <c r="F20" s="615" t="str">
        <f>'Proiecte Timisoara'!F38</f>
        <v>• Construcția unui pasaj inferior cu o bandă pe sens pe direcția ICU II la intersecția sa cu str. Gheorghe Lazăr/DN 59A. 
• Pentru reducerea costurilor și a impactului rampelor de acces din punct de vedere urbanistic, pasajul ar urma să aibă gabarit vertical redus (destinat doar autoturismelor).</v>
      </c>
      <c r="G20" s="615" t="str">
        <f>'Proiecte Timisoara'!G38</f>
        <v>Nu exista studii</v>
      </c>
      <c r="H20" s="615">
        <f>'Proiecte Timisoara'!H38</f>
        <v>24</v>
      </c>
      <c r="I20" s="618">
        <f>'Proiecte Timisoara'!I38</f>
        <v>30887499.999999996</v>
      </c>
      <c r="J20" s="618">
        <f>'Proiecte Timisoara'!J38</f>
        <v>7000000</v>
      </c>
      <c r="K20" s="615" t="str">
        <f>'Proiecte Timisoara'!K38</f>
        <v>Buget local</v>
      </c>
      <c r="L20" s="615">
        <f>'Proiecte Timisoara'!L38</f>
        <v>0</v>
      </c>
      <c r="M20" s="615">
        <f>'Proiecte Timisoara'!M38</f>
        <v>0</v>
      </c>
      <c r="N20" s="615">
        <f>'Proiecte Timisoara'!N38</f>
        <v>0</v>
      </c>
    </row>
    <row r="21" spans="1:14" ht="91.5" customHeight="1">
      <c r="A21" s="615">
        <f>'Proiecte Timisoara'!A39</f>
        <v>79</v>
      </c>
      <c r="B21" s="615" t="str">
        <f>'Proiecte Timisoara'!B39</f>
        <v xml:space="preserve">Timisoara  </v>
      </c>
      <c r="C21" s="615" t="str">
        <f>'Proiecte Timisoara'!C39</f>
        <v>Timiș</v>
      </c>
      <c r="D21" s="615" t="str">
        <f>'Proiecte Timisoara'!D39</f>
        <v>S15 Pasaj Inferior inel II- Calea Bogdanestiilor</v>
      </c>
      <c r="E21" s="615" t="str">
        <f>'Proiecte Timisoara'!E39</f>
        <v>Municipiul Timisoara</v>
      </c>
      <c r="F21" s="615" t="str">
        <f>'Proiecte Timisoara'!F39</f>
        <v>• Construcția unui pasaj inferior cu o bandă pe sens pe direcția ICU II la intersecția sa cu Calea Bogdăneștilor/Str. Coriolan Brediceanu. 
• Pentru reducerea costurilor și a impactului rampelor de acces din punct de vedere urbanistic, pasajul ar urma să aibă gabarit vertical redus (destinat doar autoturismelor).</v>
      </c>
      <c r="G21" s="615" t="str">
        <f>'Proiecte Timisoara'!G39</f>
        <v>Nu exista studii</v>
      </c>
      <c r="H21" s="615">
        <f>'Proiecte Timisoara'!H39</f>
        <v>24</v>
      </c>
      <c r="I21" s="618">
        <f>'Proiecte Timisoara'!I39</f>
        <v>30887499.999999996</v>
      </c>
      <c r="J21" s="618">
        <f>'Proiecte Timisoara'!J39</f>
        <v>7000000</v>
      </c>
      <c r="K21" s="615" t="str">
        <f>'Proiecte Timisoara'!K39</f>
        <v>Buget local</v>
      </c>
      <c r="L21" s="615">
        <f>'Proiecte Timisoara'!L39</f>
        <v>0</v>
      </c>
      <c r="M21" s="615">
        <f>'Proiecte Timisoara'!M39</f>
        <v>0</v>
      </c>
      <c r="N21" s="615">
        <f>'Proiecte Timisoara'!N39</f>
        <v>0</v>
      </c>
    </row>
    <row r="22" spans="1:14" ht="105.75" customHeight="1">
      <c r="A22" s="615">
        <f>'Proiecte Timisoara'!A40</f>
        <v>80</v>
      </c>
      <c r="B22" s="615" t="str">
        <f>'Proiecte Timisoara'!B40</f>
        <v xml:space="preserve">Timisoara  </v>
      </c>
      <c r="C22" s="615" t="str">
        <f>'Proiecte Timisoara'!C40</f>
        <v>Timiș</v>
      </c>
      <c r="D22" s="615" t="str">
        <f>'Proiecte Timisoara'!D40</f>
        <v>C23a Inchidere inel IV est:Etapa 1,UMT-Calea Lugojului</v>
      </c>
      <c r="E22" s="615" t="str">
        <f>'Proiecte Timisoara'!E40</f>
        <v>Municipiul Timisoara</v>
      </c>
      <c r="F22" s="615" t="str">
        <f>'Proiecte Timisoara'!F40</f>
        <v>• Construcția unui nou tronson de drum cu două benzi pe sens de 6,1 km, cu intersecții la nivel, între intersecția Str. Măcin/Str. A. Imbroane și sensul giratoriu AEM (Piața Gh. Domășneanu), pe aliniamentul prin Str. Bobâlna, și care în partea de sud utilizează Bd. Industriilor. 
• Va fi studiată oportunitatea implementării proiectului în două etape, respectiv la nord și la sud de Calea Lugojului.</v>
      </c>
      <c r="G22" s="615" t="str">
        <f>'Proiecte Timisoara'!G40</f>
        <v>Nu exista studii</v>
      </c>
      <c r="H22" s="615">
        <f>'Proiecte Timisoara'!H40</f>
        <v>24</v>
      </c>
      <c r="I22" s="618">
        <f>'Proiecte Timisoara'!I40</f>
        <v>30887499.999999996</v>
      </c>
      <c r="J22" s="618">
        <f>'Proiecte Timisoara'!J40</f>
        <v>7000000</v>
      </c>
      <c r="K22" s="615" t="str">
        <f>'Proiecte Timisoara'!K40</f>
        <v>Buget local</v>
      </c>
      <c r="L22" s="615">
        <f>'Proiecte Timisoara'!L40</f>
        <v>0</v>
      </c>
      <c r="M22" s="615">
        <f>'Proiecte Timisoara'!M40</f>
        <v>0</v>
      </c>
      <c r="N22" s="615">
        <f>'Proiecte Timisoara'!N40</f>
        <v>0</v>
      </c>
    </row>
    <row r="23" spans="1:14" ht="107.25" customHeight="1">
      <c r="A23" s="615">
        <f>'Proiecte Timisoara'!A41</f>
        <v>81</v>
      </c>
      <c r="B23" s="615" t="str">
        <f>'Proiecte Timisoara'!B41</f>
        <v xml:space="preserve">Timisoara  </v>
      </c>
      <c r="C23" s="615" t="str">
        <f>'Proiecte Timisoara'!C41</f>
        <v>Timiș</v>
      </c>
      <c r="D23" s="615" t="str">
        <f>'Proiecte Timisoara'!D41</f>
        <v>C23b Inchidere inel IV est:Etapa II:Calea Lugojului- AEM</v>
      </c>
      <c r="E23" s="615" t="str">
        <f>'Proiecte Timisoara'!E41</f>
        <v>Municipiul Timisoara</v>
      </c>
      <c r="F23" s="615" t="str">
        <f>'Proiecte Timisoara'!F41</f>
        <v>• Construcția unui nou tronson de drum cu două benzi pe sens de 6,1 km, cu intersecții la nivel, între intersecția Str. Măcin/Str. A. Imbroane și sensul giratoriu AEM (Piața Gh. Domășneanu), pe aliniamentul prin Str. Bobâlna, și care în partea de sud utilizează Bd. Industriilor. 
• Va fi studiată oportunitatea implementării proiectului în două etape, respectiv la nord și la sud de Calea Lugojului.</v>
      </c>
      <c r="G23" s="615" t="str">
        <f>'Proiecte Timisoara'!G41</f>
        <v>Nu exista studii</v>
      </c>
      <c r="H23" s="615">
        <f>'Proiecte Timisoara'!H41</f>
        <v>36</v>
      </c>
      <c r="I23" s="618">
        <f>'Proiecte Timisoara'!I41</f>
        <v>157526250</v>
      </c>
      <c r="J23" s="618">
        <f>'Proiecte Timisoara'!J41</f>
        <v>35700000</v>
      </c>
      <c r="K23" s="615" t="str">
        <f>'Proiecte Timisoara'!K41</f>
        <v>Buget local</v>
      </c>
      <c r="L23" s="615">
        <f>'Proiecte Timisoara'!L41</f>
        <v>0</v>
      </c>
      <c r="M23" s="615">
        <f>'Proiecte Timisoara'!M41</f>
        <v>0</v>
      </c>
      <c r="N23" s="615">
        <f>'Proiecte Timisoara'!N41</f>
        <v>0</v>
      </c>
    </row>
    <row r="24" spans="1:14" ht="89.25" customHeight="1">
      <c r="A24" s="615">
        <f>'Proiecte Timisoara'!A42</f>
        <v>82</v>
      </c>
      <c r="B24" s="615" t="str">
        <f>'Proiecte Timisoara'!B42</f>
        <v xml:space="preserve">Timisoara  </v>
      </c>
      <c r="C24" s="615" t="str">
        <f>'Proiecte Timisoara'!C42</f>
        <v>Timis</v>
      </c>
      <c r="D24" s="615" t="str">
        <f>'Proiecte Timisoara'!D42</f>
        <v>Pista de biciclete și alei de promenadă pe coridorul natural situat între Pădurea Verde și Bazinul din incinta Azur de-a lungul canalelor de desecare</v>
      </c>
      <c r="E24" s="615" t="str">
        <f>'Proiecte Timisoara'!E42</f>
        <v xml:space="preserve">Municipiul Timisoara
</v>
      </c>
      <c r="F24" s="615" t="str">
        <f>'Proiecte Timisoara'!F42</f>
        <v xml:space="preserve"> Obiectiv: transformarea unei zone dezafectate într-o zonă de leisure, cu piste de biciclete, alei de promenadă, de jogging.Obiectivele care fac obiectul proiectului sunt amplasate de-a lungul canalelor de desecare care fac legătura între Pădurea Verde și Fabrica Azur</v>
      </c>
      <c r="G24" s="615" t="str">
        <f>'Proiecte Timisoara'!G42</f>
        <v xml:space="preserve">Fisa/idee de proiect </v>
      </c>
      <c r="H24" s="615">
        <f>'Proiecte Timisoara'!H42</f>
        <v>60</v>
      </c>
      <c r="I24" s="618">
        <f>'Proiecte Timisoara'!I42</f>
        <v>4412500</v>
      </c>
      <c r="J24" s="618">
        <f>'Proiecte Timisoara'!J42</f>
        <v>1000000</v>
      </c>
      <c r="K24" s="615" t="str">
        <f>'Proiecte Timisoara'!K42</f>
        <v>POR 2014-2020/Buget local</v>
      </c>
      <c r="L24" s="615">
        <f>'Proiecte Timisoara'!L42</f>
        <v>0</v>
      </c>
      <c r="M24" s="615">
        <f>'Proiecte Timisoara'!M42</f>
        <v>0</v>
      </c>
      <c r="N24" s="615">
        <f>'Proiecte Timisoara'!N42</f>
        <v>0</v>
      </c>
    </row>
    <row r="25" spans="1:14" ht="80.25" customHeight="1">
      <c r="A25" s="615">
        <f>'Proiecte Timisoara'!A43</f>
        <v>87</v>
      </c>
      <c r="B25" s="615" t="str">
        <f>'Proiecte Timisoara'!B43</f>
        <v xml:space="preserve">Timisoara  </v>
      </c>
      <c r="C25" s="615" t="str">
        <f>'Proiecte Timisoara'!C43</f>
        <v>Timiș</v>
      </c>
      <c r="D25" s="615" t="str">
        <f>'Proiecte Timisoara'!D43</f>
        <v>M14Reabilitarea spaţiilor 
publice din Centrul Istoric al Municipiului Timişoara - Etapa a II-a</v>
      </c>
      <c r="E25" s="615" t="str">
        <f>'Proiecte Timisoara'!E43</f>
        <v xml:space="preserve">Municipiul Timisoara
 </v>
      </c>
      <c r="F25" s="615" t="str">
        <f>'Proiecte Timisoara'!F43</f>
        <v>• Etapa a II-a a proiectului de reconfigurare a interiorului Inelului I în vederea acordării de prioritate mersului pe jos și cu bicicleta.</v>
      </c>
      <c r="G25" s="615" t="str">
        <f>'Proiecte Timisoara'!G43</f>
        <v>Nu există studii</v>
      </c>
      <c r="H25" s="615">
        <f>'Proiecte Timisoara'!H43</f>
        <v>60</v>
      </c>
      <c r="I25" s="618">
        <f>'Proiecte Timisoara'!I43</f>
        <v>44125000</v>
      </c>
      <c r="J25" s="618">
        <f>'Proiecte Timisoara'!J43</f>
        <v>10000000</v>
      </c>
      <c r="K25" s="615" t="str">
        <f>'Proiecte Timisoara'!K43</f>
        <v>POR 2014-2020/Buget local</v>
      </c>
      <c r="L25" s="615">
        <f>'Proiecte Timisoara'!L43</f>
        <v>0</v>
      </c>
      <c r="M25" s="615">
        <f>'Proiecte Timisoara'!M43</f>
        <v>0</v>
      </c>
      <c r="N25" s="615">
        <f>'Proiecte Timisoara'!N43</f>
        <v>0</v>
      </c>
    </row>
    <row r="26" spans="1:14" ht="114" customHeight="1">
      <c r="A26" s="615">
        <f>'Proiecte Timisoara'!A44</f>
        <v>88</v>
      </c>
      <c r="B26" s="615" t="str">
        <f>'Proiecte Timisoara'!B44</f>
        <v xml:space="preserve">Timisoara  </v>
      </c>
      <c r="C26" s="615" t="str">
        <f>'Proiecte Timisoara'!C44</f>
        <v>Timiș</v>
      </c>
      <c r="D26" s="615" t="str">
        <f>'Proiecte Timisoara'!D44</f>
        <v>M15Amenajarea de coridoare pietonale</v>
      </c>
      <c r="E26" s="615" t="str">
        <f>'Proiecte Timisoara'!E44</f>
        <v xml:space="preserve">Municipiul Timisoara
 </v>
      </c>
      <c r="F26" s="615" t="str">
        <f>'Proiecte Timisoara'!F44</f>
        <v>• Amenajarea unei rețele de coridoare pietonale (de cca. 105 km lungime totală) între principalele zone ale orașului. 
• Coridoarele vor fi pe cât posibil în alte zone decât adiacent marilor artere de circulație, traversând sau adiacente cât mai multor zone verzi, și care să confere rute cât mai plăcute și sigure pentru mersul pe jos, în același timp nedeviind cu mai mult de 15-20% de la traseul pietonal cel mai scurt.</v>
      </c>
      <c r="G26" s="615" t="str">
        <f>'Proiecte Timisoara'!G44</f>
        <v>Nu există studii</v>
      </c>
      <c r="H26" s="615">
        <f>'Proiecte Timisoara'!H44</f>
        <v>144</v>
      </c>
      <c r="I26" s="618">
        <f>'Proiecte Timisoara'!I44</f>
        <v>23165624.999999996</v>
      </c>
      <c r="J26" s="618">
        <f>'Proiecte Timisoara'!J44</f>
        <v>5250000</v>
      </c>
      <c r="K26" s="615" t="str">
        <f>'Proiecte Timisoara'!K44</f>
        <v>POR 2014-2020/Buget local</v>
      </c>
      <c r="L26" s="615">
        <f>'Proiecte Timisoara'!L44</f>
        <v>0</v>
      </c>
      <c r="M26" s="615">
        <f>'Proiecte Timisoara'!M44</f>
        <v>0</v>
      </c>
      <c r="N26" s="615">
        <f>'Proiecte Timisoara'!N44</f>
        <v>0</v>
      </c>
    </row>
    <row r="27" spans="1:14" ht="99" customHeight="1">
      <c r="A27" s="615">
        <f>'Proiecte Timisoara'!A47</f>
        <v>94</v>
      </c>
      <c r="B27" s="615" t="str">
        <f>'Proiecte Timisoara'!B47</f>
        <v xml:space="preserve">Timisoara  </v>
      </c>
      <c r="C27" s="615" t="str">
        <f>'Proiecte Timisoara'!C47</f>
        <v>Timis</v>
      </c>
      <c r="D27" s="615" t="str">
        <f>'Proiecte Timisoara'!D47</f>
        <v>M10: Sistem tarifar bazat pe timp pentru
 transportul public</v>
      </c>
      <c r="E27" s="615" t="str">
        <f>'Proiecte Timisoara'!E47</f>
        <v xml:space="preserve">RATT
 </v>
      </c>
      <c r="F27" s="615" t="str">
        <f>'Proiecte Timisoara'!F47</f>
        <v>Modificarea actualului sistem tarifar (bazat pe număr de mijloace de transport în comun utilizate în cadrul unei călătorii) pe unul bazat pe timp. 
• Implementarea titlurilor de călătorie bazate pe timp, valabile 40 și 60 de minute. 
• Promovarea noului sistem de taxare în stații/vehicule.</v>
      </c>
      <c r="G27" s="615">
        <f>'Proiecte Timisoara'!G47</f>
        <v>0</v>
      </c>
      <c r="H27" s="615">
        <f>'Proiecte Timisoara'!H47</f>
        <v>12</v>
      </c>
      <c r="I27" s="618">
        <f>'Proiecte Timisoara'!I47</f>
        <v>2206250</v>
      </c>
      <c r="J27" s="618">
        <f>'Proiecte Timisoara'!J47</f>
        <v>500000</v>
      </c>
      <c r="K27" s="615" t="str">
        <f>'Proiecte Timisoara'!K47</f>
        <v>Buget local</v>
      </c>
      <c r="L27" s="615">
        <f>'Proiecte Timisoara'!L47</f>
        <v>0</v>
      </c>
      <c r="M27" s="615">
        <f>'Proiecte Timisoara'!M47</f>
        <v>0</v>
      </c>
      <c r="N27" s="615">
        <f>'Proiecte Timisoara'!N47</f>
        <v>0</v>
      </c>
    </row>
    <row r="28" spans="1:14" ht="126" customHeight="1">
      <c r="A28" s="615">
        <f>'Proiecte Timisoara'!A50</f>
        <v>97</v>
      </c>
      <c r="B28" s="615" t="str">
        <f>'Proiecte Timisoara'!B50</f>
        <v xml:space="preserve">Timisoara  </v>
      </c>
      <c r="C28" s="615" t="str">
        <f>'Proiecte Timisoara'!C50</f>
        <v>Timis</v>
      </c>
      <c r="D28" s="615" t="str">
        <f>'Proiecte Timisoara'!D50</f>
        <v>M12c Stație  de alimentare cu carburanți, accese Str. Banatul și Str. Ardealul și platformă garare pentru mijloacele de transport public, 
depoul Dâmboviţa</v>
      </c>
      <c r="E28" s="615" t="str">
        <f>'Proiecte Timisoara'!E50</f>
        <v>RATT</v>
      </c>
      <c r="F28" s="615" t="str">
        <f>'Proiecte Timisoara'!F50</f>
        <v>• Construirea unei stații de alimentare în vecinătatea spălătoriei sugerate în Dâmbovița. 
• Alimentarea întregii flote centralizat și achiziționarea combustibilului la un preț avantajos. 
• Digitalizarea evidenței consumurilor și a datelor de alimentare. 
• Construirea accesului și a unei platforme de garare pentru mijloacele de transport public.</v>
      </c>
      <c r="G28" s="615">
        <f>'Proiecte Timisoara'!G50</f>
        <v>0</v>
      </c>
      <c r="H28" s="615">
        <f>'Proiecte Timisoara'!H50</f>
        <v>12</v>
      </c>
      <c r="I28" s="618">
        <f>'Proiecte Timisoara'!I50</f>
        <v>441249.99999999994</v>
      </c>
      <c r="J28" s="618">
        <f>'Proiecte Timisoara'!J50</f>
        <v>100000</v>
      </c>
      <c r="K28" s="615" t="str">
        <f>'Proiecte Timisoara'!K50</f>
        <v>Buget local</v>
      </c>
      <c r="L28" s="615">
        <f>'Proiecte Timisoara'!L50</f>
        <v>0</v>
      </c>
      <c r="M28" s="615">
        <f>'Proiecte Timisoara'!M50</f>
        <v>0</v>
      </c>
      <c r="N28" s="615">
        <f>'Proiecte Timisoara'!N50</f>
        <v>0</v>
      </c>
    </row>
    <row r="29" spans="1:14" ht="163.5" customHeight="1">
      <c r="A29" s="615">
        <f>'Proiecte Timisoara'!A51</f>
        <v>98</v>
      </c>
      <c r="B29" s="615" t="str">
        <f>'Proiecte Timisoara'!B51</f>
        <v xml:space="preserve">Timisoara  </v>
      </c>
      <c r="C29" s="615" t="str">
        <f>'Proiecte Timisoara'!C51</f>
        <v>Timis</v>
      </c>
      <c r="D29" s="615" t="str">
        <f>'Proiecte Timisoara'!D51</f>
        <v>M 12e Platformă de parcare pentru 
transportul public, Bd. Take Ionescu nr. 56 și nr. 83</v>
      </c>
      <c r="E29" s="615" t="str">
        <f>'Proiecte Timisoara'!E51</f>
        <v>Municipiul Timisoara
RATT</v>
      </c>
      <c r="F29" s="615" t="str">
        <f>'Proiecte Timisoara'!F51</f>
        <v>• Proiect esențial pentru eficiența operațională în zona de nord și de est a rețelelor electrice, permițând retrageri temporare între orele de vârf, inclusiv pe perioada nopții.
• Rutelor cărora le-ar fi facilitat accesul (în actuala construcție a rețelei) ar fi tramvaiele 1, 2, 5, 6 și troleibuzele 11, 17 precum și viitoarea rută spre Ghiroda. 
• Amenajare infrastructură linii de garare atât pentru tramvaie cât și pentru troleibuze, lângă muzeul RATT în curs de amenajare. 
• Presupune spațiu de garare pentru 9 tramvaie și 6 troleibuze.</v>
      </c>
      <c r="G29" s="615">
        <f>'Proiecte Timisoara'!G51</f>
        <v>0</v>
      </c>
      <c r="H29" s="615">
        <f>'Proiecte Timisoara'!H51</f>
        <v>12</v>
      </c>
      <c r="I29" s="618">
        <f>'Proiecte Timisoara'!I51</f>
        <v>661875</v>
      </c>
      <c r="J29" s="618">
        <f>'Proiecte Timisoara'!J51</f>
        <v>150000</v>
      </c>
      <c r="K29" s="615" t="str">
        <f>'Proiecte Timisoara'!K51</f>
        <v>Buget local</v>
      </c>
      <c r="L29" s="615">
        <f>'Proiecte Timisoara'!L51</f>
        <v>0</v>
      </c>
      <c r="M29" s="615">
        <f>'Proiecte Timisoara'!M51</f>
        <v>0</v>
      </c>
      <c r="N29" s="615">
        <f>'Proiecte Timisoara'!N51</f>
        <v>0</v>
      </c>
    </row>
    <row r="30" spans="1:14" ht="71.25" customHeight="1">
      <c r="A30" s="615">
        <f>'Proiecte Timisoara'!A52</f>
        <v>99</v>
      </c>
      <c r="B30" s="615" t="str">
        <f>'Proiecte Timisoara'!B52</f>
        <v xml:space="preserve">Timisoara  </v>
      </c>
      <c r="C30" s="615" t="str">
        <f>'Proiecte Timisoara'!C52</f>
        <v>Timis</v>
      </c>
      <c r="D30" s="615" t="str">
        <f>'Proiecte Timisoara'!D52</f>
        <v>M17 Amenajarea de locuri de încărcare/ descărcare de marfă în zona centrală</v>
      </c>
      <c r="E30" s="615" t="str">
        <f>'Proiecte Timisoara'!E52</f>
        <v>Municipiul Timisoara</v>
      </c>
      <c r="F30" s="615" t="str">
        <f>'Proiecte Timisoara'!F52</f>
        <v>• Instalarea de semnalizare orizontală 
și verticală pentru locuri special amenajate pentru încărcare/descărcare marfă în apropierea principalelor clădiri comerciale din centrul orașului.</v>
      </c>
      <c r="G30" s="615" t="str">
        <f>'Proiecte Timisoara'!G52</f>
        <v>Nu exista studii</v>
      </c>
      <c r="H30" s="615">
        <f>'Proiecte Timisoara'!H52</f>
        <v>12</v>
      </c>
      <c r="I30" s="618">
        <f>'Proiecte Timisoara'!I52</f>
        <v>2206250</v>
      </c>
      <c r="J30" s="618">
        <f>'Proiecte Timisoara'!J52</f>
        <v>500000</v>
      </c>
      <c r="K30" s="615" t="str">
        <f>'Proiecte Timisoara'!K52</f>
        <v>Buget local</v>
      </c>
      <c r="L30" s="615">
        <f>'Proiecte Timisoara'!L52</f>
        <v>0</v>
      </c>
      <c r="M30" s="615">
        <f>'Proiecte Timisoara'!M52</f>
        <v>0</v>
      </c>
      <c r="N30" s="615">
        <f>'Proiecte Timisoara'!N52</f>
        <v>0</v>
      </c>
    </row>
    <row r="31" spans="1:14" ht="177" customHeight="1">
      <c r="A31" s="615">
        <f>'Proiecte Timisoara'!A53</f>
        <v>100</v>
      </c>
      <c r="B31" s="615" t="str">
        <f>'Proiecte Timisoara'!B53</f>
        <v xml:space="preserve">Timisoara  </v>
      </c>
      <c r="C31" s="615" t="str">
        <f>'Proiecte Timisoara'!C53</f>
        <v>Timiș</v>
      </c>
      <c r="D31" s="615" t="str">
        <f>'Proiecte Timisoara'!D53</f>
        <v>S1 Construcţia de structuri de parcare în zona centrală</v>
      </c>
      <c r="E31" s="615" t="str">
        <f>'Proiecte Timisoara'!E53</f>
        <v>Municipiul Timisoara</v>
      </c>
      <c r="F31" s="615" t="str">
        <f>'Proiecte Timisoara'!F53</f>
        <v>• Construcția a 3 noi parcări în zona centrală, din care două supraterane și una subterană, în locațiile: Str. Oituz (supraterană, 700 de locuri, 17,5 MEUR), Spitalul de Urgență (supraterană, 400 de locuri, 10 MEUR), Punctele Cardinale (subterană, 300 de locuri, 15 MEUR).
• Ce-a de-a treia parcare va fi realizată doar ulterior construcției primelor două, și doar dacă rezultă ca fiind necesară.
• Ca alternativă la utilizarea fondurilor publice, pentru a nu greva anvelopa bugetară, aceste proiecte ar putea fi implementate prin parteneriat public-privat.</v>
      </c>
      <c r="G31" s="615" t="str">
        <f>'Proiecte Timisoara'!G53</f>
        <v>Nu exista studii</v>
      </c>
      <c r="H31" s="615">
        <f>'Proiecte Timisoara'!H53</f>
        <v>48</v>
      </c>
      <c r="I31" s="618">
        <f>'Proiecte Timisoara'!I53</f>
        <v>93765624.999999985</v>
      </c>
      <c r="J31" s="618">
        <f>'Proiecte Timisoara'!J53</f>
        <v>21250000</v>
      </c>
      <c r="K31" s="615" t="str">
        <f>'Proiecte Timisoara'!K53</f>
        <v xml:space="preserve">Buget local/venituri din operarea parcarilor/parteneriat public -privat </v>
      </c>
      <c r="L31" s="615">
        <f>'Proiecte Timisoara'!L53</f>
        <v>0</v>
      </c>
      <c r="M31" s="615">
        <f>'Proiecte Timisoara'!M53</f>
        <v>0</v>
      </c>
      <c r="N31" s="615">
        <f>'Proiecte Timisoara'!N53</f>
        <v>0</v>
      </c>
    </row>
    <row r="32" spans="1:14" ht="62.25" customHeight="1">
      <c r="A32" s="615">
        <f>'Proiecte Timisoara'!A54</f>
        <v>101</v>
      </c>
      <c r="B32" s="615" t="str">
        <f>'Proiecte Timisoara'!B54</f>
        <v xml:space="preserve">Timisoara  </v>
      </c>
      <c r="C32" s="615" t="str">
        <f>'Proiecte Timisoara'!C54</f>
        <v>Timiș</v>
      </c>
      <c r="D32" s="615" t="str">
        <f>'Proiecte Timisoara'!D54</f>
        <v>S19 Construcţia unei 
parcări pe Inelul I - Str. Paris</v>
      </c>
      <c r="E32" s="615" t="str">
        <f>'Proiecte Timisoara'!E54</f>
        <v>Municipiul Timisoara
sau CJT</v>
      </c>
      <c r="F32" s="615" t="str">
        <f>'Proiecte Timisoara'!F54</f>
        <v>• Construcția unei parcări în zona centrală, parțial subterană, parțial supraterană în apropiere de str. Paris, cu 300 de locuri (câștig net de 225 de locuri).</v>
      </c>
      <c r="G32" s="615" t="str">
        <f>'Proiecte Timisoara'!G54</f>
        <v>Nu exista studii</v>
      </c>
      <c r="H32" s="615">
        <f>'Proiecte Timisoara'!H54</f>
        <v>24</v>
      </c>
      <c r="I32" s="618">
        <f>'Proiecte Timisoara'!I54</f>
        <v>18532500</v>
      </c>
      <c r="J32" s="618">
        <f>'Proiecte Timisoara'!J54</f>
        <v>4200000</v>
      </c>
      <c r="K32" s="615" t="str">
        <f>'Proiecte Timisoara'!K54</f>
        <v xml:space="preserve">Buget local/parteneriat public -privat </v>
      </c>
      <c r="L32" s="615">
        <f>'Proiecte Timisoara'!L54</f>
        <v>0</v>
      </c>
      <c r="M32" s="615">
        <f>'Proiecte Timisoara'!M54</f>
        <v>0</v>
      </c>
      <c r="N32" s="615">
        <f>'Proiecte Timisoara'!N54</f>
        <v>0</v>
      </c>
    </row>
    <row r="33" spans="1:14" ht="151.5" customHeight="1">
      <c r="A33" s="615">
        <f>'Proiecte Timisoara'!A55</f>
        <v>102</v>
      </c>
      <c r="B33" s="615" t="str">
        <f>'Proiecte Timisoara'!B55</f>
        <v xml:space="preserve">Timisoara  </v>
      </c>
      <c r="C33" s="615" t="str">
        <f>'Proiecte Timisoara'!C55</f>
        <v>Timiș</v>
      </c>
      <c r="D33" s="615" t="str">
        <f>'Proiecte Timisoara'!D55</f>
        <v>S2 Creşterea numărului de locuri de parcare în zonele rezidenţiale</v>
      </c>
      <c r="E33" s="615" t="str">
        <f>'Proiecte Timisoara'!E55</f>
        <v xml:space="preserve">Municipiul Timisoara
 </v>
      </c>
      <c r="F33" s="615" t="str">
        <f>'Proiecte Timisoara'!F55</f>
        <v>• Creșterea numărului de locuri de parcare (estimat 250) în zonele rezidențiale cu locuințe colective, în special prin utilizarea mai judicioasă a spațiului urban (spre exemplu prin înlocuirea garajelor semipermanente).
• Construcția de parcaje doar în cazul în care măsura de mai sus nu reușește să echilibreze cererea cu oferta, în zone rezidențiale cu densitate ridicată (precum Dacia sau Calea Șagului), în care se va fi implementat controlul parcării (măsura M1b).
• Costul estimat acoperă doar prima parte a măsurii (creșterea numărului de locuri de parcare).</v>
      </c>
      <c r="G33" s="615" t="str">
        <f>'Proiecte Timisoara'!G55</f>
        <v>Nu exista studii</v>
      </c>
      <c r="H33" s="615">
        <f>'Proiecte Timisoara'!H55</f>
        <v>0</v>
      </c>
      <c r="I33" s="618">
        <f>'Proiecte Timisoara'!I55</f>
        <v>5515625</v>
      </c>
      <c r="J33" s="618">
        <f>'Proiecte Timisoara'!J55</f>
        <v>1250000</v>
      </c>
      <c r="K33" s="615" t="str">
        <f>'Proiecte Timisoara'!K55</f>
        <v>Buget local</v>
      </c>
      <c r="L33" s="615">
        <f>'Proiecte Timisoara'!L55</f>
        <v>0</v>
      </c>
      <c r="M33" s="615">
        <f>'Proiecte Timisoara'!M55</f>
        <v>0</v>
      </c>
      <c r="N33" s="615">
        <f>'Proiecte Timisoara'!N55</f>
        <v>0</v>
      </c>
    </row>
    <row r="34" spans="1:14" ht="219" customHeight="1">
      <c r="A34" s="615">
        <f>'Proiecte Timisoara'!A58</f>
        <v>106</v>
      </c>
      <c r="B34" s="615" t="str">
        <f>'Proiecte Timisoara'!B58</f>
        <v xml:space="preserve">Timisoara  </v>
      </c>
      <c r="C34" s="615" t="str">
        <f>'Proiecte Timisoara'!C58</f>
        <v>Timiș</v>
      </c>
      <c r="D34" s="615" t="str">
        <f>'Proiecte Timisoara'!D58</f>
        <v>M 1a Reforma politicii de 
parcare - zona centrală</v>
      </c>
      <c r="E34" s="615" t="str">
        <f>'Proiecte Timisoara'!E58</f>
        <v>Municipiul Timisoara</v>
      </c>
      <c r="F34" s="615" t="str">
        <f>'Proiecte Timisoara'!F58</f>
        <v>• Reforma politicii de parcare în zona centrală a orașului, în principal prin eliminarea abonamentelor în zona centrală (cu excepția rezidenților din zona respectivă), eventual prin taxare orară incrementală.
• Introducerea plății prin aplicație online (pentru vizitatori străini).
• Monitorizarea cererii și ofertei, și ajustarea capacităților și tarifelor.
• Asigurarea transparenței financiare.
• Proiectul este generator de venit (datorită înlocuirii semnificative a parcării cu abonamente cu parcarea pe termen scurt) - estimat în baza tarifelor actuale la 3 MEUR/an (după ce se scad costurile aferente proiectului M1c); acest venit va fi utilizat pentru construcția de noi structuri de parcare, inclusiv Park&amp;Ride.</v>
      </c>
      <c r="G34" s="615" t="str">
        <f>'Proiecte Timisoara'!G58</f>
        <v>Nu exista studii</v>
      </c>
      <c r="H34" s="615">
        <f>'Proiecte Timisoara'!H58</f>
        <v>12</v>
      </c>
      <c r="I34" s="618">
        <f>'Proiecte Timisoara'!I58</f>
        <v>220624.99999999997</v>
      </c>
      <c r="J34" s="618">
        <f>'Proiecte Timisoara'!J58</f>
        <v>50000</v>
      </c>
      <c r="K34" s="615" t="str">
        <f>'Proiecte Timisoara'!K58</f>
        <v xml:space="preserve">venituri generate din parcari </v>
      </c>
      <c r="L34" s="615">
        <f>'Proiecte Timisoara'!L58</f>
        <v>0</v>
      </c>
      <c r="M34" s="615">
        <f>'Proiecte Timisoara'!M58</f>
        <v>0</v>
      </c>
      <c r="N34" s="615">
        <f>'Proiecte Timisoara'!N58</f>
        <v>0</v>
      </c>
    </row>
    <row r="35" spans="1:14" ht="167.25" customHeight="1">
      <c r="A35" s="615">
        <f>'Proiecte Timisoara'!A59</f>
        <v>107</v>
      </c>
      <c r="B35" s="615" t="str">
        <f>'Proiecte Timisoara'!B59</f>
        <v xml:space="preserve">Timisoara  </v>
      </c>
      <c r="C35" s="615" t="str">
        <f>'Proiecte Timisoara'!C59</f>
        <v>Timiș</v>
      </c>
      <c r="D35" s="615" t="str">
        <f>'Proiecte Timisoara'!D59</f>
        <v>M 1b Reforma politicii de 
parcare - zona rezidenţială</v>
      </c>
      <c r="E35" s="615" t="str">
        <f>'Proiecte Timisoara'!E59</f>
        <v xml:space="preserve">Municipiul Timisoara
 </v>
      </c>
      <c r="F35" s="615" t="str">
        <f>'Proiecte Timisoara'!F59</f>
        <v>• Reforma politicii de parcare în zonele rezidențiale ale orașului: sistem de abonamente pentru rezidenți (exclusiv din zona respectivă), sistem de abonamente pe perioada zilei pentru utilizatori în timpul zilei, plată prin SMS/aplicație online pentru vizitatori.
• Proiectul va fi implementat gradat, începând cu cartierele cu cele mai mari probleme.
• Proiectul este generator de venit (datorită înlocuirii parcării gratuite cu parcare plătită); acest venit va fi utilizat pentru construcția de noi structuri de parcare, inclusiv Park&amp;Ride.</v>
      </c>
      <c r="G35" s="615" t="str">
        <f>'Proiecte Timisoara'!G59</f>
        <v>Nu exista studii</v>
      </c>
      <c r="H35" s="615">
        <f>'Proiecte Timisoara'!H59</f>
        <v>24</v>
      </c>
      <c r="I35" s="618">
        <f>'Proiecte Timisoara'!I59</f>
        <v>220624.99999999997</v>
      </c>
      <c r="J35" s="618">
        <f>'Proiecte Timisoara'!J59</f>
        <v>50000</v>
      </c>
      <c r="K35" s="615" t="str">
        <f>'Proiecte Timisoara'!K59</f>
        <v xml:space="preserve">Buget local/venituri generate din parcari </v>
      </c>
      <c r="L35" s="615">
        <f>'Proiecte Timisoara'!L59</f>
        <v>0</v>
      </c>
      <c r="M35" s="615">
        <f>'Proiecte Timisoara'!M59</f>
        <v>0</v>
      </c>
      <c r="N35" s="615">
        <f>'Proiecte Timisoara'!N59</f>
        <v>0</v>
      </c>
    </row>
    <row r="36" spans="1:14" ht="105" customHeight="1">
      <c r="A36" s="615">
        <f>'Proiecte Timisoara'!A60</f>
        <v>108</v>
      </c>
      <c r="B36" s="615" t="str">
        <f>'Proiecte Timisoara'!B60</f>
        <v xml:space="preserve">Timisoara  </v>
      </c>
      <c r="C36" s="615" t="str">
        <f>'Proiecte Timisoara'!C60</f>
        <v>Timiș</v>
      </c>
      <c r="D36" s="615" t="str">
        <f>'Proiecte Timisoara'!D60</f>
        <v>M1c Reforma controlului parcarii</v>
      </c>
      <c r="E36" s="615" t="str">
        <f>'Proiecte Timisoara'!E60</f>
        <v xml:space="preserve">Municipiul Timisoara
 </v>
      </c>
      <c r="F36" s="615" t="str">
        <f>'Proiecte Timisoara'!F60</f>
        <v>• Înființarea unui departament în cadrul Poliției Locale destinat exclusiv controlului parcării, care s-ar afla de asemenea sub coordonarea Serviciului Parcări din Primărie.
• Necesarul de personal ar fi de 32 persoane doar pentru zona centrală; pentru zonele rezidențiale ar fi adăugat personal în funcție de progresul implementării proiectului M1b; finanțarea ar fi asigurată din veniturile generate prin implementarea măsurii M1a și M1b.</v>
      </c>
      <c r="G36" s="615" t="str">
        <f>'Proiecte Timisoara'!G60</f>
        <v>Nu exista studii</v>
      </c>
      <c r="H36" s="615">
        <f>'Proiecte Timisoara'!H60</f>
        <v>12</v>
      </c>
      <c r="I36" s="618">
        <f>'Proiecte Timisoara'!I60</f>
        <v>220624.99999999997</v>
      </c>
      <c r="J36" s="618">
        <f>'Proiecte Timisoara'!J60</f>
        <v>50000</v>
      </c>
      <c r="K36" s="615" t="str">
        <f>'Proiecte Timisoara'!K60</f>
        <v xml:space="preserve">venituri generate din parcari </v>
      </c>
      <c r="L36" s="615">
        <f>'Proiecte Timisoara'!L60</f>
        <v>0</v>
      </c>
      <c r="M36" s="615">
        <f>'Proiecte Timisoara'!M60</f>
        <v>0</v>
      </c>
      <c r="N36" s="615">
        <f>'Proiecte Timisoara'!N60</f>
        <v>0</v>
      </c>
    </row>
    <row r="37" spans="1:14" ht="198" customHeight="1">
      <c r="A37" s="615">
        <f>'Proiecte Timisoara'!A61</f>
        <v>109</v>
      </c>
      <c r="B37" s="615" t="str">
        <f>'Proiecte Timisoara'!B61</f>
        <v xml:space="preserve">Timisoara  </v>
      </c>
      <c r="C37" s="615" t="str">
        <f>'Proiecte Timisoara'!C61</f>
        <v>Timiș</v>
      </c>
      <c r="D37" s="615" t="str">
        <f>'Proiecte Timisoara'!D61</f>
        <v>M4 Institut de cercetări în sisteme 
inteligente de transport  (IC-ITS)</v>
      </c>
      <c r="E37" s="615" t="str">
        <f>'Proiecte Timisoara'!E61</f>
        <v xml:space="preserve">Municipiul Timisoara
ratt, politia locala, UPT
 </v>
      </c>
      <c r="F37" s="615" t="str">
        <f>'Proiecte Timisoara'!F61</f>
        <v>• Integrarea atât tehnică cât și instituțională a sistemelor actuale și în curs de realizare (sistemul de management al traficului, sistemele ale RATT, sistemul de supraveghere video etc.). 
• Permite îmbunătățirea semnificativă a acțiunilor de răspuns și ajustare (dimensiunea reactivă) cât și de planificare strategică (dimensiunea proactivă) privind mobilitatea. 
• Optimizarea utilizării sistemului informatic integrat pentru situațiile de urgență.
• Analiza oportunității creării Centrului integrat ITS în cadrul primăriei Timișoara sau în cadrul Institutului de Cercetare în domeniul Transporturilor Inteligente.</v>
      </c>
      <c r="G37" s="615" t="str">
        <f>'Proiecte Timisoara'!G61</f>
        <v>Nu exista studii</v>
      </c>
      <c r="H37" s="615">
        <f>'Proiecte Timisoara'!H61</f>
        <v>24</v>
      </c>
      <c r="I37" s="618">
        <f>'Proiecte Timisoara'!I61</f>
        <v>15443749.999999998</v>
      </c>
      <c r="J37" s="618">
        <f>'Proiecte Timisoara'!J61</f>
        <v>3500000</v>
      </c>
      <c r="K37" s="615" t="str">
        <f>'Proiecte Timisoara'!K61</f>
        <v>Buget local/POR 2014-2020</v>
      </c>
      <c r="L37" s="615">
        <f>'Proiecte Timisoara'!L61</f>
        <v>0</v>
      </c>
      <c r="M37" s="615">
        <f>'Proiecte Timisoara'!M61</f>
        <v>0</v>
      </c>
      <c r="N37" s="615">
        <f>'Proiecte Timisoara'!N61</f>
        <v>0</v>
      </c>
    </row>
    <row r="38" spans="1:14" ht="81.75" customHeight="1">
      <c r="A38" s="615">
        <f>'Proiecte Timisoara'!A62</f>
        <v>110</v>
      </c>
      <c r="B38" s="615" t="str">
        <f>'Proiecte Timisoara'!B62</f>
        <v xml:space="preserve">Timisoara  </v>
      </c>
      <c r="C38" s="615" t="str">
        <f>'Proiecte Timisoara'!C62</f>
        <v>Timiș</v>
      </c>
      <c r="D38" s="615" t="str">
        <f>'Proiecte Timisoara'!D62</f>
        <v>M 5aOptimizarea intersecţiilor 
pe principalele artere radiale</v>
      </c>
      <c r="E38" s="615" t="str">
        <f>'Proiecte Timisoara'!E62</f>
        <v>Municipiul Timisoara</v>
      </c>
      <c r="F38" s="615" t="str">
        <f>'Proiecte Timisoara'!F62</f>
        <v xml:space="preserve">• Îmbunătățirea geometriei, amenajării 
și ciclurilor de semaforizare pe principalele radiale ale orașului. Acest proiect va avea la bază un studiu detaliat al intersecțiilor (ex. Calea Aradului, Calea Lugojului și Calea Șagului). </v>
      </c>
      <c r="G38" s="615" t="str">
        <f>'Proiecte Timisoara'!G62</f>
        <v>Nu exista studii</v>
      </c>
      <c r="H38" s="615">
        <f>'Proiecte Timisoara'!H62</f>
        <v>24</v>
      </c>
      <c r="I38" s="618">
        <f>'Proiecte Timisoara'!I62</f>
        <v>22062500</v>
      </c>
      <c r="J38" s="618">
        <f>'Proiecte Timisoara'!J62</f>
        <v>5000000</v>
      </c>
      <c r="K38" s="615" t="str">
        <f>'Proiecte Timisoara'!K62</f>
        <v>Buget local</v>
      </c>
      <c r="L38" s="615">
        <f>'Proiecte Timisoara'!L62</f>
        <v>0</v>
      </c>
      <c r="M38" s="615">
        <f>'Proiecte Timisoara'!M62</f>
        <v>0</v>
      </c>
      <c r="N38" s="615">
        <f>'Proiecte Timisoara'!N62</f>
        <v>0</v>
      </c>
    </row>
    <row r="39" spans="1:14" ht="135.75" customHeight="1">
      <c r="A39" s="615">
        <f>'Proiecte Timisoara'!A63</f>
        <v>111</v>
      </c>
      <c r="B39" s="615" t="str">
        <f>'Proiecte Timisoara'!B63</f>
        <v xml:space="preserve">Timisoara  </v>
      </c>
      <c r="C39" s="615" t="str">
        <f>'Proiecte Timisoara'!C63</f>
        <v>Timiș</v>
      </c>
      <c r="D39" s="615" t="str">
        <f>'Proiecte Timisoara'!D63</f>
        <v>M5b Trafic management 
şi supraveghere video - Etapa a II-a</v>
      </c>
      <c r="E39" s="615" t="str">
        <f>'Proiecte Timisoara'!E63</f>
        <v>Municipiul Timisoara</v>
      </c>
      <c r="F39" s="615" t="str">
        <f>'Proiecte Timisoara'!F63</f>
        <v>• Extinderea și optimizarea sistemului de management de trafic implementat prin POR 2007 - 2013, precum și reconfigurarea unor intersecții, în principal pentru creșterea priorității transportului public și transportului nemotorizat. 
• Îmbunătățirea siguranței rutiere a utilizatorilor vulnerabili (reconfigurare treceri de pietoni, facilități pentru cicliști) pe artere și drumuri colectoare. 
• Acest proiect ar fi implementat după finalizarea tronsonului de centură DN 6 est - DN 59.</v>
      </c>
      <c r="G39" s="615" t="str">
        <f>'Proiecte Timisoara'!G63</f>
        <v>Nu exista studii</v>
      </c>
      <c r="H39" s="615">
        <f>'Proiecte Timisoara'!H63</f>
        <v>36</v>
      </c>
      <c r="I39" s="618">
        <f>'Proiecte Timisoara'!I63</f>
        <v>26474999.999999996</v>
      </c>
      <c r="J39" s="618">
        <f>'Proiecte Timisoara'!J63</f>
        <v>6000000</v>
      </c>
      <c r="K39" s="615" t="str">
        <f>'Proiecte Timisoara'!K63</f>
        <v>Buget local/POR 2014-2020</v>
      </c>
      <c r="L39" s="615">
        <f>'Proiecte Timisoara'!L63</f>
        <v>0</v>
      </c>
      <c r="M39" s="615">
        <f>'Proiecte Timisoara'!M63</f>
        <v>0</v>
      </c>
      <c r="N39" s="615">
        <f>'Proiecte Timisoara'!N63</f>
        <v>0</v>
      </c>
    </row>
    <row r="40" spans="1:14" ht="86.25" customHeight="1">
      <c r="A40" s="615">
        <f>'Proiecte Timisoara'!A66</f>
        <v>123</v>
      </c>
      <c r="B40" s="615" t="str">
        <f>'Proiecte Timisoara'!B66</f>
        <v xml:space="preserve">Timisoara  </v>
      </c>
      <c r="C40" s="615" t="str">
        <f>'Proiecte Timisoara'!C66</f>
        <v>Timiș</v>
      </c>
      <c r="D40" s="615" t="str">
        <f>'Proiecte Timisoara'!D66</f>
        <v>C30Radiala noua de vest(centura-Solventul)</v>
      </c>
      <c r="E40" s="615" t="str">
        <f>'Proiecte Timisoara'!E66</f>
        <v>Municipiul Timisoara</v>
      </c>
      <c r="F40" s="615" t="str">
        <f>'Proiecte Timisoara'!F66</f>
        <v>• Prelungirea (cu 2,72 km) străzii Gării de la intersecția sa cu viitorul tronson vestic al ICU IV până în centura de vest, cu două benzi pe sens. 
• Proiectul implică realizarea unui pasaj (inferior/superior) cu o bandă pe sens pe direcția radială.</v>
      </c>
      <c r="G40" s="615" t="str">
        <f>'Proiecte Timisoara'!G66</f>
        <v>Nu exista studii</v>
      </c>
      <c r="H40" s="615">
        <f>'Proiecte Timisoara'!H66</f>
        <v>24</v>
      </c>
      <c r="I40" s="618">
        <f>'Proiecte Timisoara'!I66</f>
        <v>79425000</v>
      </c>
      <c r="J40" s="618">
        <f>'Proiecte Timisoara'!J66</f>
        <v>18000000</v>
      </c>
      <c r="K40" s="615" t="str">
        <f>'Proiecte Timisoara'!K66</f>
        <v>Buget local</v>
      </c>
      <c r="L40" s="615">
        <f>'Proiecte Timisoara'!L66</f>
        <v>0</v>
      </c>
      <c r="M40" s="615">
        <f>'Proiecte Timisoara'!M66</f>
        <v>0</v>
      </c>
      <c r="N40" s="615">
        <f>'Proiecte Timisoara'!N66</f>
        <v>0</v>
      </c>
    </row>
    <row r="41" spans="1:14" ht="57" customHeight="1">
      <c r="A41" s="615">
        <f>'Proiecte Timisoara'!A69</f>
        <v>132</v>
      </c>
      <c r="B41" s="615" t="str">
        <f>'Proiecte Timisoara'!B69</f>
        <v xml:space="preserve">Timisoara </v>
      </c>
      <c r="C41" s="615" t="str">
        <f>'Proiecte Timisoara'!C69</f>
        <v xml:space="preserve">Timis </v>
      </c>
      <c r="D41" s="615" t="str">
        <f>'Proiecte Timisoara'!D69</f>
        <v>S12 Largire Splaiul Nistrului</v>
      </c>
      <c r="E41" s="615" t="str">
        <f>'Proiecte Timisoara'!E69</f>
        <v>Municipiul Timisoara</v>
      </c>
      <c r="F41" s="615" t="str">
        <f>'Proiecte Timisoara'!F69</f>
        <v xml:space="preserve">• Lărgire la patru benzi Splaiul Nistrului între Str. Academician Corneliu Micloși și Str. J. H. Pestalozzi (0,54 km). </v>
      </c>
      <c r="G41" s="615" t="str">
        <f>'Proiecte Timisoara'!G69</f>
        <v>Nu exista studii</v>
      </c>
      <c r="H41" s="615">
        <f>'Proiecte Timisoara'!H69</f>
        <v>24</v>
      </c>
      <c r="I41" s="618">
        <f>'Proiecte Timisoara'!I69</f>
        <v>11031250</v>
      </c>
      <c r="J41" s="618">
        <f>'Proiecte Timisoara'!J69</f>
        <v>2500000</v>
      </c>
      <c r="K41" s="615" t="str">
        <f>'Proiecte Timisoara'!K69</f>
        <v>Buget local</v>
      </c>
      <c r="L41" s="615">
        <f>'Proiecte Timisoara'!L69</f>
        <v>0</v>
      </c>
      <c r="M41" s="615">
        <f>'Proiecte Timisoara'!M69</f>
        <v>0</v>
      </c>
      <c r="N41" s="615">
        <f>'Proiecte Timisoara'!N69</f>
        <v>0</v>
      </c>
    </row>
    <row r="42" spans="1:14" ht="107.25" customHeight="1">
      <c r="A42" s="615">
        <f>'Proiecte Timisoara'!A72</f>
        <v>135</v>
      </c>
      <c r="B42" s="615" t="str">
        <f>'Proiecte Timisoara'!B72</f>
        <v xml:space="preserve">Timisoara </v>
      </c>
      <c r="C42" s="615" t="str">
        <f>'Proiecte Timisoara'!C72</f>
        <v xml:space="preserve">Timis </v>
      </c>
      <c r="D42" s="615" t="str">
        <f>'Proiecte Timisoara'!D72</f>
        <v>C33b Centura suburbana de sud</v>
      </c>
      <c r="E42" s="615" t="str">
        <f>'Proiecte Timisoara'!E72</f>
        <v>CNADNR</v>
      </c>
      <c r="F42" s="615" t="str">
        <f>'Proiecte Timisoara'!F72</f>
        <v xml:space="preserve">• Amenajarea unei căi rutiere cu două benzi pe sens, pornind de la nodul rutier Str. Polonă/Str. W. Tell, pe Str. Ovidiu Cotruș până la DN 59, apoi pe aliniamentul DJ 595 până la vest de CF Timișoara - Belgrad, de unde este propus un aliniament nou, de-a lungul și la sud de CF 918 Timișoara - Buziaș, pe la nord de Chișoda și Giroc, până în centura de est (N2). </v>
      </c>
      <c r="G42" s="615" t="str">
        <f>'Proiecte Timisoara'!G72</f>
        <v>Nu exista studii</v>
      </c>
      <c r="H42" s="615">
        <f>'Proiecte Timisoara'!H72</f>
        <v>24</v>
      </c>
      <c r="I42" s="618">
        <f>'Proiecte Timisoara'!I72</f>
        <v>168116250</v>
      </c>
      <c r="J42" s="618">
        <f>'Proiecte Timisoara'!J72</f>
        <v>38100000</v>
      </c>
      <c r="K42" s="615" t="str">
        <f>'Proiecte Timisoara'!K72</f>
        <v>Buget local</v>
      </c>
      <c r="L42" s="615">
        <f>'Proiecte Timisoara'!L72</f>
        <v>0</v>
      </c>
      <c r="M42" s="615">
        <f>'Proiecte Timisoara'!M72</f>
        <v>0</v>
      </c>
      <c r="N42" s="615">
        <f>'Proiecte Timisoara'!N72</f>
        <v>0</v>
      </c>
    </row>
    <row r="43" spans="1:14" ht="78.75" customHeight="1">
      <c r="A43" s="615">
        <f>'Proiecte Timisoara'!A75</f>
        <v>148</v>
      </c>
      <c r="B43" s="615" t="str">
        <f>'Proiecte Timisoara'!B75</f>
        <v>Timisoara</v>
      </c>
      <c r="C43" s="615" t="str">
        <f>'Proiecte Timisoara'!C75</f>
        <v>Timis</v>
      </c>
      <c r="D43" s="615" t="str">
        <f>'Proiecte Timisoara'!D75</f>
        <v xml:space="preserve"> Modernizare  centrală  termică – str. A. Imbroane  nr.70A</v>
      </c>
      <c r="E43" s="615" t="str">
        <f>'Proiecte Timisoara'!E75</f>
        <v xml:space="preserve">Municipiul Timisoara in parteneriat cu  S.C HORTICULTURA S.A </v>
      </c>
      <c r="F43" s="615" t="str">
        <f>'Proiecte Timisoara'!F75</f>
        <v xml:space="preserve">Modernizare  centrala termica </v>
      </c>
      <c r="G43" s="615" t="str">
        <f>'Proiecte Timisoara'!G75</f>
        <v xml:space="preserve">Fişă/Idee de proiect </v>
      </c>
      <c r="H43" s="615">
        <f>'Proiecte Timisoara'!H75</f>
        <v>60</v>
      </c>
      <c r="I43" s="618">
        <f>'Proiecte Timisoara'!I75</f>
        <v>794249.99999999988</v>
      </c>
      <c r="J43" s="618">
        <f>'Proiecte Timisoara'!J75</f>
        <v>180000</v>
      </c>
      <c r="K43" s="615" t="str">
        <f>'Proiecte Timisoara'!K75</f>
        <v>BL/PNDR</v>
      </c>
      <c r="L43" s="615">
        <f>'Proiecte Timisoara'!L75</f>
        <v>0</v>
      </c>
      <c r="M43" s="615">
        <f>'Proiecte Timisoara'!M75</f>
        <v>0</v>
      </c>
      <c r="N43" s="615">
        <f>'Proiecte Timisoara'!N75</f>
        <v>0</v>
      </c>
    </row>
    <row r="44" spans="1:14" ht="85.5" customHeight="1">
      <c r="A44" s="615">
        <f>'Proiecte Timisoara'!A83</f>
        <v>156</v>
      </c>
      <c r="B44" s="615" t="str">
        <f>'Proiecte Timisoara'!B83</f>
        <v>Timisoara</v>
      </c>
      <c r="C44" s="615" t="str">
        <f>'Proiecte Timisoara'!C83</f>
        <v>Timis</v>
      </c>
      <c r="D44" s="615" t="str">
        <f>'Proiecte Timisoara'!D83</f>
        <v>  Utilizarea a 10% combustibil din biomasă lemnoasă la cazanele de abur de la CET SUD</v>
      </c>
      <c r="E44" s="615" t="str">
        <f>'Proiecte Timisoara'!E83</f>
        <v xml:space="preserve">Municipiul Timisoara
Compania Locală de Termoficare COLTERM S.A.      </v>
      </c>
      <c r="F44" s="615" t="str">
        <f>'Proiecte Timisoara'!F83</f>
        <v>Cresterea eficientei energetice 
 creșterea cotei de energie produsă din surse regenerabile, reducerea costurilor cu combustibilul și emisiilor de gaze cu efect de seră</v>
      </c>
      <c r="G44" s="615" t="str">
        <f>'Proiecte Timisoara'!G83</f>
        <v xml:space="preserve">Fisa/idee de proiect </v>
      </c>
      <c r="H44" s="615">
        <f>'Proiecte Timisoara'!H83</f>
        <v>24</v>
      </c>
      <c r="I44" s="618">
        <f>'Proiecte Timisoara'!I83</f>
        <v>4460000.5625</v>
      </c>
      <c r="J44" s="618">
        <f>'Proiecte Timisoara'!J83</f>
        <v>1010765</v>
      </c>
      <c r="K44" s="615" t="str">
        <f>'Proiecte Timisoara'!K83</f>
        <v>Buget Local</v>
      </c>
      <c r="L44" s="615">
        <f>'Proiecte Timisoara'!L83</f>
        <v>0</v>
      </c>
      <c r="M44" s="615">
        <f>'Proiecte Timisoara'!M83</f>
        <v>0</v>
      </c>
      <c r="N44" s="615">
        <f>'Proiecte Timisoara'!N83</f>
        <v>0</v>
      </c>
    </row>
    <row r="45" spans="1:14" ht="111" customHeight="1">
      <c r="A45" s="615">
        <f>'Proiecte Timisoara'!A84</f>
        <v>157</v>
      </c>
      <c r="B45" s="615" t="str">
        <f>'Proiecte Timisoara'!B84</f>
        <v>Timisoara</v>
      </c>
      <c r="C45" s="615" t="str">
        <f>'Proiecte Timisoara'!C84</f>
        <v>Timis</v>
      </c>
      <c r="D45" s="615" t="str">
        <f>'Proiecte Timisoara'!D84</f>
        <v>Extinderea retelei termice primare si secundare in vederea alimentarii cu energie termica a cladirilor existente ale institutiilor publice</v>
      </c>
      <c r="E45" s="615" t="str">
        <f>'Proiecte Timisoara'!E84</f>
        <v xml:space="preserve">Municipiul Timisoara
Compania Locală de Termoficare COLTERM S.A.      </v>
      </c>
      <c r="F45" s="615" t="str">
        <f>'Proiecte Timisoara'!F84</f>
        <v>Obiectivul proiectului: constructiile noi finantate de la bugetul local precum si cladirile existente ale institutiilor publice care vor fi modernizate,reabilitate cu fonduri de la bugetul local vor fi bransate la sistemul centralizat de alimentare cu energie termica din Municipiul Timisoara ( punerea in aplicare a HCL nr.497/2014)</v>
      </c>
      <c r="G45" s="615" t="str">
        <f>'Proiecte Timisoara'!G84</f>
        <v xml:space="preserve">Fisa/idee de proiect </v>
      </c>
      <c r="H45" s="615">
        <f>'Proiecte Timisoara'!H84</f>
        <v>48</v>
      </c>
      <c r="I45" s="618">
        <f>'Proiecte Timisoara'!I84</f>
        <v>4460000.5625</v>
      </c>
      <c r="J45" s="618">
        <f>'Proiecte Timisoara'!J84</f>
        <v>1010765</v>
      </c>
      <c r="K45" s="615" t="str">
        <f>'Proiecte Timisoara'!K84</f>
        <v>Buget Local</v>
      </c>
      <c r="L45" s="615">
        <f>'Proiecte Timisoara'!L84</f>
        <v>0</v>
      </c>
      <c r="M45" s="615">
        <f>'Proiecte Timisoara'!M84</f>
        <v>0</v>
      </c>
      <c r="N45" s="615">
        <f>'Proiecte Timisoara'!N84</f>
        <v>0</v>
      </c>
    </row>
    <row r="46" spans="1:14" ht="189.75" customHeight="1">
      <c r="A46" s="615">
        <f>'Proiecte Timisoara'!A100</f>
        <v>182</v>
      </c>
      <c r="B46" s="615" t="str">
        <f>'Proiecte Timisoara'!B100</f>
        <v xml:space="preserve">Timişoara </v>
      </c>
      <c r="C46" s="615" t="str">
        <f>'Proiecte Timisoara'!C100</f>
        <v xml:space="preserve">Timiş </v>
      </c>
      <c r="D46" s="615" t="str">
        <f>'Proiecte Timisoara'!D100</f>
        <v>Refunctionalizarea fostelor ateliere scoala ale Colegiului Tehnic I.C.Bratianu (fost MIU), cu spatii de creatie pentru Teatrul German de Stat Timişoara</v>
      </c>
      <c r="E46" s="615" t="str">
        <f>'Proiecte Timisoara'!E100</f>
        <v xml:space="preserve">Municipiul Timişoara  
</v>
      </c>
      <c r="F46" s="615" t="str">
        <f>'Proiecte Timisoara'!F100</f>
        <v xml:space="preserve">Obiectivul proiectului:Imbunatatirea situatiei existente:-Insuficienţa infrastructurii de spectacole din Municipiul Timişoara;                                                                                                -Infrastructura necorespunzătoare a Teatrului German cu prognoza limitării accesului comunităţii locale la actul de cultură;-Investiţia este necesar a fi realizată pentru creşterea atractivităţii în plan cultural şi dezvoltării în plan general a Municipiului Timişoara;                                                                           
  -Obiectivul se află cuprins in Strategia culturală a municipiului Timişoara 2014-2024, aprobată prin HCL nr.535/31.10.2014  în Axa Tematica1. „Timişoara creativă”, Prioritatea 1.1.1. „Creşterea numărului de spaţii dedicate actului cultural contemporan”  cu menţionarea măsurii pe termen mediu .    </v>
      </c>
      <c r="G46" s="615" t="str">
        <f>'Proiecte Timisoara'!G100</f>
        <v>Contract de execuţie nr.292/21.10.2015   
   pentru DALI +PT;</v>
      </c>
      <c r="H46" s="615">
        <f>'Proiecte Timisoara'!H100</f>
        <v>24</v>
      </c>
      <c r="I46" s="618">
        <f>'Proiecte Timisoara'!I100</f>
        <v>15443749.999999998</v>
      </c>
      <c r="J46" s="618">
        <f>'Proiecte Timisoara'!J100</f>
        <v>3500000</v>
      </c>
      <c r="K46" s="615" t="str">
        <f>'Proiecte Timisoara'!K100</f>
        <v xml:space="preserve">Buget local </v>
      </c>
      <c r="L46" s="615" t="str">
        <f>'Proiecte Timisoara'!L100</f>
        <v>Este depusă la Direcţia
Urbanism documentaţia pentru obţinerea Certificatului de existenţă construcţii, în vederea corecţiei CF cu situaţia existentă, întrucât a fost înregistrată o cerere de revendicare a imobilului</v>
      </c>
      <c r="M46" s="615">
        <f>'Proiecte Timisoara'!M100</f>
        <v>0</v>
      </c>
      <c r="N46" s="615">
        <f>'Proiecte Timisoara'!N100</f>
        <v>0</v>
      </c>
    </row>
    <row r="47" spans="1:14" ht="105">
      <c r="A47" s="615">
        <f>'Proiecte Timisoara'!A110</f>
        <v>204</v>
      </c>
      <c r="B47" s="615" t="str">
        <f>'Proiecte Timisoara'!B110</f>
        <v>Timisoara</v>
      </c>
      <c r="C47" s="615" t="str">
        <f>'Proiecte Timisoara'!C110</f>
        <v>Timis</v>
      </c>
      <c r="D47" s="615" t="str">
        <f>'Proiecte Timisoara'!D110</f>
        <v>Reabilitare interioară, exterioară (anvelopare) a clădirii existente  şi extindere cu un corp de cladire la Spitalul Clinic Municipal de Urgenţă Timişoara (Clinicile Noi)</v>
      </c>
      <c r="E47" s="615" t="str">
        <f>'Proiecte Timisoara'!E110</f>
        <v>Municipiul Timişoara/Spitalul Clinic Municipal de Urgenţă</v>
      </c>
      <c r="F47" s="615" t="str">
        <f>'Proiecte Timisoara'!F110</f>
        <v>Modernizarea cladirii aferente SCMUT (Cinicile Noi, str. Gh.Dima nr.5)</v>
      </c>
      <c r="G47" s="615" t="str">
        <f>'Proiecte Timisoara'!G110</f>
        <v xml:space="preserve">Fisa/idee de proiect </v>
      </c>
      <c r="H47" s="615">
        <f>'Proiecte Timisoara'!H110</f>
        <v>24</v>
      </c>
      <c r="I47" s="618" t="str">
        <f>'Proiecte Timisoara'!I110</f>
        <v>neestimat</v>
      </c>
      <c r="J47" s="618" t="str">
        <f>'Proiecte Timisoara'!J110</f>
        <v>neestimat</v>
      </c>
      <c r="K47" s="615" t="str">
        <f>'Proiecte Timisoara'!K110</f>
        <v xml:space="preserve"> Buget local/Surse proprii</v>
      </c>
      <c r="L47" s="615">
        <f>'Proiecte Timisoara'!L110</f>
        <v>0</v>
      </c>
      <c r="M47" s="615">
        <f>'Proiecte Timisoara'!M110</f>
        <v>0</v>
      </c>
      <c r="N47" s="615">
        <f>'Proiecte Timisoara'!N110</f>
        <v>0</v>
      </c>
    </row>
    <row r="48" spans="1:14" ht="45">
      <c r="A48" s="615">
        <f>'Proiecte Timisoara'!A111</f>
        <v>205</v>
      </c>
      <c r="B48" s="615" t="str">
        <f>'Proiecte Timisoara'!B111</f>
        <v>Timisoara</v>
      </c>
      <c r="C48" s="615" t="str">
        <f>'Proiecte Timisoara'!C111</f>
        <v>Timis</v>
      </c>
      <c r="D48" s="615" t="str">
        <f>'Proiecte Timisoara'!D111</f>
        <v xml:space="preserve"> Reabilitarea clinicii ORL a Spitalului clinic Municipal de Urgenţă Timisoara</v>
      </c>
      <c r="E48" s="615" t="str">
        <f>'Proiecte Timisoara'!E111</f>
        <v xml:space="preserve">Municipiul Timişoara </v>
      </c>
      <c r="F48" s="615" t="str">
        <f>'Proiecte Timisoara'!F111</f>
        <v xml:space="preserve">Reabilitare imobilului clinicii ORL a SCMUT si montare lift (bv.Revoluţiei, nr.6) </v>
      </c>
      <c r="G48" s="615" t="str">
        <f>'Proiecte Timisoara'!G111</f>
        <v>in proiectare</v>
      </c>
      <c r="H48" s="615">
        <f>'Proiecte Timisoara'!H111</f>
        <v>0</v>
      </c>
      <c r="I48" s="618">
        <f>'Proiecte Timisoara'!I111</f>
        <v>0</v>
      </c>
      <c r="J48" s="618">
        <f>'Proiecte Timisoara'!J111</f>
        <v>0</v>
      </c>
      <c r="K48" s="615" t="str">
        <f>'Proiecte Timisoara'!K111</f>
        <v xml:space="preserve">Buget local/Surse proprii </v>
      </c>
      <c r="L48" s="615">
        <f>'Proiecte Timisoara'!L111</f>
        <v>0</v>
      </c>
      <c r="M48" s="615">
        <f>'Proiecte Timisoara'!M111</f>
        <v>0</v>
      </c>
      <c r="N48" s="615">
        <f>'Proiecte Timisoara'!N111</f>
        <v>0</v>
      </c>
    </row>
    <row r="49" spans="1:14" ht="60">
      <c r="A49" s="615">
        <f>'Proiecte Timisoara'!A112</f>
        <v>206</v>
      </c>
      <c r="B49" s="615" t="str">
        <f>'Proiecte Timisoara'!B112</f>
        <v>Timisoara</v>
      </c>
      <c r="C49" s="615" t="str">
        <f>'Proiecte Timisoara'!C112</f>
        <v>Timis</v>
      </c>
      <c r="D49" s="615" t="str">
        <f>'Proiecte Timisoara'!D112</f>
        <v>Modernizarea Clinicii de Oncologie a Spitalul clinic Municipal de Urgenţă Timişoara</v>
      </c>
      <c r="E49" s="615" t="str">
        <f>'Proiecte Timisoara'!E112</f>
        <v>Municipiul Timişoara</v>
      </c>
      <c r="F49" s="615" t="str">
        <f>'Proiecte Timisoara'!F112</f>
        <v>Construire şi montare lift persoane la imobil - Clinica de Oncologie (str.V.Babeş, nr.22)</v>
      </c>
      <c r="G49" s="615" t="str">
        <f>'Proiecte Timisoara'!G112</f>
        <v>in proiectare</v>
      </c>
      <c r="H49" s="615">
        <f>'Proiecte Timisoara'!H112</f>
        <v>0</v>
      </c>
      <c r="I49" s="618">
        <f>'Proiecte Timisoara'!I112</f>
        <v>0</v>
      </c>
      <c r="J49" s="618">
        <f>'Proiecte Timisoara'!J112</f>
        <v>0</v>
      </c>
      <c r="K49" s="615" t="str">
        <f>'Proiecte Timisoara'!K112</f>
        <v xml:space="preserve">Buget local/Surse proprii </v>
      </c>
      <c r="L49" s="615">
        <f>'Proiecte Timisoara'!L112</f>
        <v>0</v>
      </c>
      <c r="M49" s="615">
        <f>'Proiecte Timisoara'!M112</f>
        <v>0</v>
      </c>
      <c r="N49" s="615">
        <f>'Proiecte Timisoara'!N112</f>
        <v>0</v>
      </c>
    </row>
    <row r="50" spans="1:14" ht="75">
      <c r="A50" s="615">
        <f>'Proiecte Timisoara'!A113</f>
        <v>207</v>
      </c>
      <c r="B50" s="615" t="str">
        <f>'Proiecte Timisoara'!B113</f>
        <v>Timisoara</v>
      </c>
      <c r="C50" s="615" t="str">
        <f>'Proiecte Timisoara'!C113</f>
        <v>Timis</v>
      </c>
      <c r="D50" s="615" t="str">
        <f>'Proiecte Timisoara'!D113</f>
        <v>Refuncţionalizare, reabilitare şi realizare pasarelă circuit septică - Spitalul L.Ţurcanu din Timişoara</v>
      </c>
      <c r="E50" s="615" t="str">
        <f>'Proiecte Timisoara'!E113</f>
        <v>Municipiul Timişoara</v>
      </c>
      <c r="F50" s="615" t="str">
        <f>'Proiecte Timisoara'!F113</f>
        <v xml:space="preserve"> str.Nemoianu-Dr.L.Gabor colţ cu strada Brăila</v>
      </c>
      <c r="G50" s="615" t="str">
        <f>'Proiecte Timisoara'!G113</f>
        <v>in proiectare</v>
      </c>
      <c r="H50" s="615">
        <f>'Proiecte Timisoara'!H113</f>
        <v>18</v>
      </c>
      <c r="I50" s="618">
        <f>'Proiecte Timisoara'!I113</f>
        <v>4600000</v>
      </c>
      <c r="J50" s="618">
        <f>'Proiecte Timisoara'!J113</f>
        <v>1030000</v>
      </c>
      <c r="K50" s="615" t="str">
        <f>'Proiecte Timisoara'!K113</f>
        <v xml:space="preserve">Buget local/Surse proprii </v>
      </c>
      <c r="L50" s="615">
        <f>'Proiecte Timisoara'!L113</f>
        <v>0</v>
      </c>
      <c r="M50" s="615">
        <f>'Proiecte Timisoara'!M113</f>
        <v>0</v>
      </c>
      <c r="N50" s="615">
        <f>'Proiecte Timisoara'!N113</f>
        <v>0</v>
      </c>
    </row>
    <row r="51" spans="1:14" ht="105">
      <c r="A51" s="615">
        <f>'Proiecte Timisoara'!A118</f>
        <v>212</v>
      </c>
      <c r="B51" s="615" t="str">
        <f>'Proiecte Timisoara'!B118</f>
        <v>Timisoara</v>
      </c>
      <c r="C51" s="615" t="str">
        <f>'Proiecte Timisoara'!C118</f>
        <v>Timis</v>
      </c>
      <c r="D51" s="615" t="str">
        <f>'Proiecte Timisoara'!D118</f>
        <v xml:space="preserve">Statie si instalatii abur la Sp. de Boli Infectioase si Pneumoftiziologie dr. V. Babes», Timişoara (str. Ghe. Adam, nr. 13)
</v>
      </c>
      <c r="E51" s="615" t="str">
        <f>'Proiecte Timisoara'!E118</f>
        <v xml:space="preserve">Municipiul Timisoara </v>
      </c>
      <c r="F51" s="615" t="str">
        <f>'Proiecte Timisoara'!F118</f>
        <v>Reabilitare si refunctionalizare constructii si instalatii</v>
      </c>
      <c r="G51" s="615" t="str">
        <f>'Proiecte Timisoara'!G118</f>
        <v>DALI</v>
      </c>
      <c r="H51" s="615">
        <f>'Proiecte Timisoara'!H118</f>
        <v>10</v>
      </c>
      <c r="I51" s="618">
        <f>'Proiecte Timisoara'!I118</f>
        <v>852658</v>
      </c>
      <c r="J51" s="618">
        <f>'Proiecte Timisoara'!J118</f>
        <v>193236.94050991503</v>
      </c>
      <c r="K51" s="615" t="str">
        <f>'Proiecte Timisoara'!K118</f>
        <v>Buget local</v>
      </c>
      <c r="L51" s="615">
        <f>'Proiecte Timisoara'!L118</f>
        <v>0</v>
      </c>
      <c r="M51" s="615">
        <f>'Proiecte Timisoara'!M118</f>
        <v>0</v>
      </c>
      <c r="N51" s="615">
        <f>'Proiecte Timisoara'!N118</f>
        <v>0</v>
      </c>
    </row>
    <row r="52" spans="1:14" ht="120">
      <c r="A52" s="615">
        <f>'Proiecte Timisoara'!A119</f>
        <v>213</v>
      </c>
      <c r="B52" s="615" t="str">
        <f>'Proiecte Timisoara'!B119</f>
        <v>Timisoara</v>
      </c>
      <c r="C52" s="615" t="str">
        <f>'Proiecte Timisoara'!C119</f>
        <v>Timis</v>
      </c>
      <c r="D52" s="615" t="str">
        <f>'Proiecte Timisoara'!D119</f>
        <v>Statie de epurare ape uzate, retele de canalizare de incinta si lucrari rutiere de incinta la Sp. de Boli Infectioase si Pneumoftiziologie dr. V. Babes», Timişoara, str. Ghe. Adam, nr. 13</v>
      </c>
      <c r="E52" s="615" t="str">
        <f>'Proiecte Timisoara'!E119</f>
        <v>Municipiul Timisoara</v>
      </c>
      <c r="F52" s="615" t="str">
        <f>'Proiecte Timisoara'!F119</f>
        <v xml:space="preserve">Reabilitare si refunctionalizare constructii si instalatii
</v>
      </c>
      <c r="G52" s="615" t="str">
        <f>'Proiecte Timisoara'!G119</f>
        <v>DALI</v>
      </c>
      <c r="H52" s="615">
        <f>'Proiecte Timisoara'!H119</f>
        <v>10</v>
      </c>
      <c r="I52" s="618">
        <f>'Proiecte Timisoara'!I119</f>
        <v>6562374</v>
      </c>
      <c r="J52" s="618">
        <f>'Proiecte Timisoara'!J119</f>
        <v>1487223.5694050994</v>
      </c>
      <c r="K52" s="615" t="str">
        <f>'Proiecte Timisoara'!K119</f>
        <v>Buget local</v>
      </c>
      <c r="L52" s="615">
        <f>'Proiecte Timisoara'!L119</f>
        <v>0</v>
      </c>
      <c r="M52" s="615">
        <f>'Proiecte Timisoara'!M119</f>
        <v>0</v>
      </c>
      <c r="N52" s="615">
        <f>'Proiecte Timisoara'!N119</f>
        <v>0</v>
      </c>
    </row>
    <row r="53" spans="1:14" ht="90">
      <c r="A53" s="825" t="e">
        <f>'Proiecte Timisoara'!A120:A123</f>
        <v>#VALUE!</v>
      </c>
      <c r="B53" s="825" t="e">
        <f>'Proiecte Timisoara'!B120:B123</f>
        <v>#VALUE!</v>
      </c>
      <c r="D53" s="615" t="str">
        <f>'Proiecte Timisoara'!D120</f>
        <v xml:space="preserve">Extindere si modernizare ansamblu construit existent la Spitalul de boli Infectioase si Pneumoftiziologie dr. V. Babes din Timisoara
</v>
      </c>
      <c r="E53" s="615" t="str">
        <f>'Proiecte Timisoara'!E120</f>
        <v xml:space="preserve">Municipiul Timisoara </v>
      </c>
      <c r="F53" s="615" t="str">
        <f>'Proiecte Timisoara'!F120</f>
        <v xml:space="preserve">Reabilitare si extindere constructii si instalatii
</v>
      </c>
      <c r="G53" s="615" t="str">
        <f>'Proiecte Timisoara'!G120</f>
        <v>P.C.I./2016 - S.C. ”Prodao-Ing” S.R.L.</v>
      </c>
      <c r="H53" s="615">
        <f>'Proiecte Timisoara'!H120</f>
        <v>36</v>
      </c>
      <c r="I53" s="618">
        <f>'Proiecte Timisoara'!I120</f>
        <v>77218750</v>
      </c>
      <c r="J53" s="618">
        <f>'Proiecte Timisoara'!J120</f>
        <v>17500000</v>
      </c>
      <c r="K53" s="615" t="str">
        <f>'Proiecte Timisoara'!K120</f>
        <v xml:space="preserve">Buget local/Surse proprii </v>
      </c>
      <c r="L53" s="615">
        <f>'Proiecte Timisoara'!L120</f>
        <v>0</v>
      </c>
      <c r="M53" s="615" t="str">
        <f>'Proiecte Timisoara'!M120</f>
        <v xml:space="preserve"> LOCATIE: str. Ghe. Adam, nr. 13
</v>
      </c>
      <c r="N53" s="615">
        <f>'Proiecte Timisoara'!N120</f>
        <v>0</v>
      </c>
    </row>
    <row r="54" spans="1:14" ht="90">
      <c r="A54" s="825"/>
      <c r="B54" s="825"/>
      <c r="D54" s="624" t="str">
        <f>'Proiecte Timisoara'!D121</f>
        <v>Etapa I: Extindere centru de recuperare medicala respiratorie la  Spitalul de boli Infectioase si Pneumoftiziologie dr. V. Babes din Timisoara”</v>
      </c>
      <c r="E54" s="624" t="str">
        <f>'Proiecte Timisoara'!E121</f>
        <v>Municipiul Timisoara</v>
      </c>
      <c r="F54" s="624">
        <f>'Proiecte Timisoara'!F121</f>
        <v>0</v>
      </c>
      <c r="G54" s="624">
        <f>'Proiecte Timisoara'!G121</f>
        <v>0</v>
      </c>
      <c r="H54" s="624">
        <f>'Proiecte Timisoara'!H121</f>
        <v>36</v>
      </c>
      <c r="I54" s="634">
        <f>'Proiecte Timisoara'!I121</f>
        <v>9707500</v>
      </c>
      <c r="J54" s="634">
        <f>'Proiecte Timisoara'!J121</f>
        <v>2200000</v>
      </c>
      <c r="K54" s="624" t="str">
        <f>'Proiecte Timisoara'!K121</f>
        <v xml:space="preserve">Buget local/Surse proprii </v>
      </c>
      <c r="L54" s="624">
        <f>'Proiecte Timisoara'!L121</f>
        <v>0</v>
      </c>
      <c r="M54" s="624" t="str">
        <f>'Proiecte Timisoara'!M121</f>
        <v xml:space="preserve"> LOCATIE: str. Ghe. Adam, nr. 13
</v>
      </c>
      <c r="N54" s="624">
        <f>'Proiecte Timisoara'!N121</f>
        <v>0</v>
      </c>
    </row>
    <row r="55" spans="1:14" ht="90">
      <c r="A55" s="825"/>
      <c r="B55" s="825"/>
      <c r="D55" s="624" t="str">
        <f>'Proiecte Timisoara'!D122</f>
        <v xml:space="preserve">
Etapa 2: Extindere ansamblu construit Spital  „Dr. Victor Babes” cu corp nou cu sectii medicale integrate
</v>
      </c>
      <c r="E55" s="624" t="str">
        <f>'Proiecte Timisoara'!E122</f>
        <v>Municipiul Timisoara</v>
      </c>
      <c r="F55" s="624">
        <f>'Proiecte Timisoara'!F122</f>
        <v>0</v>
      </c>
      <c r="G55" s="624">
        <f>'Proiecte Timisoara'!G122</f>
        <v>0</v>
      </c>
      <c r="H55" s="624">
        <f>'Proiecte Timisoara'!H122</f>
        <v>36</v>
      </c>
      <c r="I55" s="634">
        <f>'Proiecte Timisoara'!I122</f>
        <v>38830000</v>
      </c>
      <c r="J55" s="634">
        <f>'Proiecte Timisoara'!J122</f>
        <v>8800000</v>
      </c>
      <c r="K55" s="624" t="str">
        <f>'Proiecte Timisoara'!K122</f>
        <v xml:space="preserve">Buget local/Surse proprii </v>
      </c>
      <c r="L55" s="624">
        <f>'Proiecte Timisoara'!L122</f>
        <v>0</v>
      </c>
      <c r="M55" s="624" t="str">
        <f>'Proiecte Timisoara'!M122</f>
        <v xml:space="preserve"> LOCATIE: str. Ghe. Adam, nr. 13
</v>
      </c>
      <c r="N55" s="624">
        <f>'Proiecte Timisoara'!N122</f>
        <v>0</v>
      </c>
    </row>
    <row r="56" spans="1:14" ht="75">
      <c r="A56" s="825"/>
      <c r="B56" s="825"/>
      <c r="D56" s="624" t="str">
        <f>'Proiecte Timisoara'!D123</f>
        <v>Etapa 3: Modernizare spatii interioare si fatade ansamblu construit Spital  „Dr. Victor Babes” Timisoara</v>
      </c>
      <c r="E56" s="624" t="str">
        <f>'Proiecte Timisoara'!E123</f>
        <v>Municipiul Timisoara</v>
      </c>
      <c r="F56" s="624">
        <f>'Proiecte Timisoara'!F123</f>
        <v>0</v>
      </c>
      <c r="G56" s="624">
        <f>'Proiecte Timisoara'!G123</f>
        <v>0</v>
      </c>
      <c r="H56" s="624">
        <f>'Proiecte Timisoara'!H123</f>
        <v>36</v>
      </c>
      <c r="I56" s="634">
        <f>'Proiecte Timisoara'!I123</f>
        <v>28681249.999999996</v>
      </c>
      <c r="J56" s="634">
        <f>'Proiecte Timisoara'!J123</f>
        <v>6500000</v>
      </c>
      <c r="K56" s="624" t="str">
        <f>'Proiecte Timisoara'!K123</f>
        <v xml:space="preserve">Buget local/Surse proprii </v>
      </c>
      <c r="L56" s="624">
        <f>'Proiecte Timisoara'!L123</f>
        <v>0</v>
      </c>
      <c r="M56" s="624" t="str">
        <f>'Proiecte Timisoara'!M123</f>
        <v xml:space="preserve"> LOCATIE: str. Ghe. Adam, nr. 13
</v>
      </c>
      <c r="N56" s="624">
        <f>'Proiecte Timisoara'!N123</f>
        <v>0</v>
      </c>
    </row>
    <row r="57" spans="1:14" ht="60">
      <c r="A57" s="625">
        <f>'Proiecte Timisoara'!A133:A133</f>
        <v>237</v>
      </c>
      <c r="B57" s="625" t="str">
        <f>'Proiecte Timisoara'!B133:B133</f>
        <v>Timişoara</v>
      </c>
      <c r="C57" s="625" t="str">
        <f>'Proiecte Timisoara'!C133:C133</f>
        <v>Timiş</v>
      </c>
      <c r="D57" s="625" t="str">
        <f>'Proiecte Timisoara'!D133:D133</f>
        <v>Construire  Sala sport la Scoala Generala nr.25, Timisoara (str.Cosminului nr.42)</v>
      </c>
      <c r="E57" s="625" t="str">
        <f>'Proiecte Timisoara'!E133:E133</f>
        <v>Municipiul Timişoara</v>
      </c>
      <c r="F57" s="625" t="str">
        <f>'Proiecte Timisoara'!F133:F133</f>
        <v>Reabilitare si refunctionalizare constructii</v>
      </c>
      <c r="G57" s="625" t="str">
        <f>'Proiecte Timisoara'!G133:G133</f>
        <v>SF</v>
      </c>
      <c r="H57" s="625">
        <f>'Proiecte Timisoara'!H133:H133</f>
        <v>16</v>
      </c>
      <c r="I57" s="618">
        <f>'Proiecte Timisoara'!I133:I133</f>
        <v>7241087</v>
      </c>
      <c r="J57" s="618">
        <f>'Proiecte Timisoara'!J133:J133</f>
        <v>1641040</v>
      </c>
      <c r="K57" s="625" t="str">
        <f>'Proiecte Timisoara'!K133:K133</f>
        <v>Buget local</v>
      </c>
      <c r="L57" s="625">
        <f>'Proiecte Timisoara'!L133:L133</f>
        <v>0</v>
      </c>
      <c r="M57" s="625">
        <f>'Proiecte Timisoara'!M133:M133</f>
        <v>0</v>
      </c>
      <c r="N57" s="625">
        <f>'Proiecte Timisoara'!N133:N133</f>
        <v>0</v>
      </c>
    </row>
    <row r="58" spans="1:14" ht="75">
      <c r="A58" s="615">
        <f>'Proiecte Timisoara'!A139</f>
        <v>243</v>
      </c>
      <c r="B58" s="615" t="str">
        <f>'Proiecte Timisoara'!B139</f>
        <v>Timişoara</v>
      </c>
      <c r="C58" s="615" t="str">
        <f>'Proiecte Timisoara'!C139</f>
        <v>Timiş</v>
      </c>
      <c r="D58" s="615" t="str">
        <f>'Proiecte Timisoara'!D139</f>
        <v>Reabilitare constructii si instalatii la corp Atelier scoala  - Colegiul Tehnic Regele Ferdinand (str. Renasterii, nr. 24/A)</v>
      </c>
      <c r="E58" s="615" t="str">
        <f>'Proiecte Timisoara'!E139</f>
        <v xml:space="preserve">Municipiul Timişoara </v>
      </c>
      <c r="F58" s="615" t="str">
        <f>'Proiecte Timisoara'!F139</f>
        <v>Reabilitare constructii si instalatii la corp Atelier scoala de la Colegiul Tehnic Regele Ferdinand, str. Renasterii, nr. 24/A</v>
      </c>
      <c r="G58" s="615" t="str">
        <f>'Proiecte Timisoara'!G139</f>
        <v>DALI</v>
      </c>
      <c r="H58" s="615">
        <f>'Proiecte Timisoara'!H139</f>
        <v>8</v>
      </c>
      <c r="I58" s="618">
        <f>'Proiecte Timisoara'!I139</f>
        <v>639200</v>
      </c>
      <c r="J58" s="618">
        <f>'Proiecte Timisoara'!J139</f>
        <v>144861</v>
      </c>
      <c r="K58" s="615" t="str">
        <f>'Proiecte Timisoara'!K139</f>
        <v>Buget local</v>
      </c>
      <c r="L58" s="615">
        <f>'Proiecte Timisoara'!L139</f>
        <v>0</v>
      </c>
      <c r="M58" s="615">
        <f>'Proiecte Timisoara'!M139</f>
        <v>0</v>
      </c>
      <c r="N58" s="615">
        <f>'Proiecte Timisoara'!N139</f>
        <v>0</v>
      </c>
    </row>
    <row r="59" spans="1:14" ht="90">
      <c r="A59" s="615">
        <f>'Proiecte Timisoara'!A141</f>
        <v>245</v>
      </c>
      <c r="B59" s="615" t="str">
        <f>'Proiecte Timisoara'!B141</f>
        <v>Timişoara</v>
      </c>
      <c r="C59" s="615" t="str">
        <f>'Proiecte Timisoara'!C141</f>
        <v>Timiş</v>
      </c>
      <c r="D59" s="615" t="str">
        <f>'Proiecte Timisoara'!D141</f>
        <v>Mansardare scoala P.+1E. pentru amenajare a 4 sali de clasa, rezultind P.+1E.+M la Liceul Vlad Tepes Timişoara, (str. Surorile Martir Caceu nr. 47)</v>
      </c>
      <c r="E59" s="615" t="str">
        <f>'Proiecte Timisoara'!E141</f>
        <v xml:space="preserve">Municipiul Timişoara </v>
      </c>
      <c r="F59" s="615" t="str">
        <f>'Proiecte Timisoara'!F141</f>
        <v>Supraetajare, modernizare, reabilitare si refunctionalizare constructii si instalatii</v>
      </c>
      <c r="G59" s="615" t="str">
        <f>'Proiecte Timisoara'!G141</f>
        <v>DALI</v>
      </c>
      <c r="H59" s="615">
        <f>'Proiecte Timisoara'!H141</f>
        <v>10</v>
      </c>
      <c r="I59" s="618">
        <f>'Proiecte Timisoara'!I141</f>
        <v>1264750</v>
      </c>
      <c r="J59" s="618">
        <f>'Proiecte Timisoara'!J141</f>
        <v>286629</v>
      </c>
      <c r="K59" s="615" t="str">
        <f>'Proiecte Timisoara'!K141</f>
        <v>Buget local</v>
      </c>
      <c r="L59" s="615">
        <f>'Proiecte Timisoara'!L141</f>
        <v>0</v>
      </c>
      <c r="M59" s="615">
        <f>'Proiecte Timisoara'!M141</f>
        <v>0</v>
      </c>
      <c r="N59" s="615">
        <f>'Proiecte Timisoara'!N141</f>
        <v>0</v>
      </c>
    </row>
    <row r="60" spans="1:14" ht="45">
      <c r="A60" s="615">
        <f>'Proiecte Timisoara'!A142</f>
        <v>246</v>
      </c>
      <c r="B60" s="615" t="str">
        <f>'Proiecte Timisoara'!B142</f>
        <v>Timişoara</v>
      </c>
      <c r="C60" s="615" t="str">
        <f>'Proiecte Timisoara'!C142</f>
        <v>Timiş</v>
      </c>
      <c r="D60" s="615" t="str">
        <f>'Proiecte Timisoara'!D142</f>
        <v>Extindere  scoala Generala 16 din Timisoara (str.Bucuresti nr.11)</v>
      </c>
      <c r="E60" s="615" t="str">
        <f>'Proiecte Timisoara'!E142</f>
        <v xml:space="preserve">Municipiul Timişoara </v>
      </c>
      <c r="F60" s="615" t="str">
        <f>'Proiecte Timisoara'!F142</f>
        <v>Extindere, reabilitare si refunctionalizare constructii si instalatii</v>
      </c>
      <c r="G60" s="615" t="str">
        <f>'Proiecte Timisoara'!G142</f>
        <v>DALI</v>
      </c>
      <c r="H60" s="615">
        <f>'Proiecte Timisoara'!H142</f>
        <v>20</v>
      </c>
      <c r="I60" s="618">
        <f>'Proiecte Timisoara'!I142</f>
        <v>4009968</v>
      </c>
      <c r="J60" s="618">
        <f>'Proiecte Timisoara'!J142</f>
        <v>908775</v>
      </c>
      <c r="K60" s="615" t="str">
        <f>'Proiecte Timisoara'!K142</f>
        <v>POR 2014-2020 / Buget local</v>
      </c>
      <c r="L60" s="615">
        <f>'Proiecte Timisoara'!L142</f>
        <v>0</v>
      </c>
      <c r="M60" s="615">
        <f>'Proiecte Timisoara'!M142</f>
        <v>0</v>
      </c>
      <c r="N60" s="615">
        <f>'Proiecte Timisoara'!N142</f>
        <v>0</v>
      </c>
    </row>
    <row r="61" spans="1:14" ht="45">
      <c r="A61" s="615">
        <f>'Proiecte Timisoara'!A143</f>
        <v>247</v>
      </c>
      <c r="B61" s="615" t="str">
        <f>'Proiecte Timisoara'!B143</f>
        <v>Timişoara</v>
      </c>
      <c r="C61" s="615" t="str">
        <f>'Proiecte Timisoara'!C143</f>
        <v>Timiş</v>
      </c>
      <c r="D61" s="615" t="str">
        <f>'Proiecte Timisoara'!D143</f>
        <v xml:space="preserve">Reabilitare/ Extindere constructii si reparatii Scola Generala Moisil str. Doja </v>
      </c>
      <c r="E61" s="615" t="str">
        <f>'Proiecte Timisoara'!E143</f>
        <v xml:space="preserve">Municipiul Timişoara </v>
      </c>
      <c r="F61" s="615" t="str">
        <f>'Proiecte Timisoara'!F143</f>
        <v>Extindere, reabilitare si refunctionalizare constructii si instalatii</v>
      </c>
      <c r="G61" s="615" t="str">
        <f>'Proiecte Timisoara'!G143</f>
        <v>in proiectare</v>
      </c>
      <c r="H61" s="615">
        <f>'Proiecte Timisoara'!H143</f>
        <v>18</v>
      </c>
      <c r="I61" s="618" t="str">
        <f>'Proiecte Timisoara'!I143</f>
        <v>8.900.000</v>
      </c>
      <c r="J61" s="618" t="str">
        <f>'Proiecte Timisoara'!J143</f>
        <v>2.000.000</v>
      </c>
      <c r="K61" s="615" t="str">
        <f>'Proiecte Timisoara'!K143</f>
        <v>POR 2014-2020 / Buget local</v>
      </c>
      <c r="L61" s="615">
        <f>'Proiecte Timisoara'!L143</f>
        <v>0</v>
      </c>
      <c r="M61" s="615">
        <f>'Proiecte Timisoara'!M143</f>
        <v>0</v>
      </c>
      <c r="N61" s="615">
        <f>'Proiecte Timisoara'!N143</f>
        <v>0</v>
      </c>
    </row>
    <row r="62" spans="1:14" ht="187.5" customHeight="1">
      <c r="A62" s="615">
        <f>'Proiecte Timisoara'!A153</f>
        <v>300</v>
      </c>
      <c r="B62" s="615" t="str">
        <f>'Proiecte Timisoara'!B153</f>
        <v>Timisoara</v>
      </c>
      <c r="C62" s="615" t="str">
        <f>'Proiecte Timisoara'!C153</f>
        <v>Timis</v>
      </c>
      <c r="D62" s="615" t="str">
        <f>'Proiecte Timisoara'!D153</f>
        <v>Modernizarea Parcului Central din Municipiul Timișoara</v>
      </c>
      <c r="E62" s="615" t="str">
        <f>'Proiecte Timisoara'!E153</f>
        <v xml:space="preserve">Municipiul Timişoara 
</v>
      </c>
      <c r="F62" s="615" t="str">
        <f>'Proiecte Timisoara'!F153</f>
        <v xml:space="preserve">imbunătăţirea mediului urban construit, prin reabilitarea a peste 11.600 de metri pătrați de alei și platforme, a jardinierelor, a coloanelor de intrare în parc, în partea dinspre Catedrală, și a zonei șahiștilor, reconstrucția treptelor de acces, construirea unui sistem de irigare, refacerea infrastructurii (inclusiv înlocuirea branșamentelor de apă și a conductelor), revitalizarea materialului dendrofloricol cu noi arbori, plante perene, trandafiri, gard viu, gazon și amplasarea de mobilier urban nou și modern (110 coșuri de gunoi, 66 pergole, 134 bănci, 56 scaune și două rastele de biciclete)
</v>
      </c>
      <c r="G62" s="615" t="str">
        <f>'Proiecte Timisoara'!G153</f>
        <v>DALI şi PT</v>
      </c>
      <c r="H62" s="615">
        <f>'Proiecte Timisoara'!H153</f>
        <v>18</v>
      </c>
      <c r="I62" s="618">
        <f>'Proiecte Timisoara'!I153</f>
        <v>14869333</v>
      </c>
      <c r="J62" s="618">
        <f>'Proiecte Timisoara'!J153</f>
        <v>3369820.5099150143</v>
      </c>
      <c r="K62" s="615" t="str">
        <f>'Proiecte Timisoara'!K153</f>
        <v>Buget local</v>
      </c>
      <c r="L62" s="615">
        <f>'Proiecte Timisoara'!L153</f>
        <v>0</v>
      </c>
      <c r="M62" s="615" t="str">
        <f>'Proiecte Timisoara'!M153</f>
        <v>proiect intocmit, licitatie in derulare</v>
      </c>
      <c r="N62" s="615">
        <f>'Proiecte Timisoara'!N153</f>
        <v>0</v>
      </c>
    </row>
    <row r="63" spans="1:14" ht="75">
      <c r="A63" s="626">
        <f>'Proiecte Timisoara'!A154</f>
        <v>301</v>
      </c>
      <c r="B63" s="626" t="str">
        <f>'Proiecte Timisoara'!B154</f>
        <v>Timisoara</v>
      </c>
      <c r="C63" s="626" t="str">
        <f>'Proiecte Timisoara'!C154</f>
        <v>Timis</v>
      </c>
      <c r="D63" s="626" t="str">
        <f>'Proiecte Timisoara'!D154</f>
        <v>Modernizarea parcului Cetăţii (Civic)</v>
      </c>
      <c r="E63" s="626" t="str">
        <f>'Proiecte Timisoara'!E154</f>
        <v xml:space="preserve">Municipiul Timişoara 
</v>
      </c>
      <c r="F63" s="626" t="str">
        <f>'Proiecte Timisoara'!F154</f>
        <v>Îmbunătăţirea mediului urban</v>
      </c>
      <c r="G63" s="626" t="str">
        <f>'Proiecte Timisoara'!G154</f>
        <v>DALI şi PT</v>
      </c>
      <c r="H63" s="626">
        <f>'Proiecte Timisoara'!H154</f>
        <v>18</v>
      </c>
      <c r="I63" s="635">
        <f>'Proiecte Timisoara'!I154</f>
        <v>6551510</v>
      </c>
      <c r="J63" s="635">
        <f>'Proiecte Timisoara'!J154</f>
        <v>1484761.4730878188</v>
      </c>
      <c r="K63" s="626" t="str">
        <f>'Proiecte Timisoara'!K154</f>
        <v>Buget local</v>
      </c>
      <c r="L63" s="626">
        <f>'Proiecte Timisoara'!L154</f>
        <v>0</v>
      </c>
      <c r="M63" s="626" t="str">
        <f>'Proiecte Timisoara'!M154</f>
        <v>proiect intocmit, faza obtinere AC</v>
      </c>
      <c r="N63" s="626" t="str">
        <f>'Proiecte Timisoara'!N154</f>
        <v>modificat buget din 15.000.000 lei in 6.551.510 lei</v>
      </c>
    </row>
    <row r="64" spans="1:14" ht="146.25" customHeight="1">
      <c r="A64" s="617">
        <f>'Proiecte Timisoara'!A155</f>
        <v>302</v>
      </c>
      <c r="B64" s="617" t="str">
        <f>'Proiecte Timisoara'!B155</f>
        <v>Timisoara</v>
      </c>
      <c r="C64" s="617" t="str">
        <f>'Proiecte Timisoara'!C155</f>
        <v>Timis</v>
      </c>
      <c r="D64" s="617" t="str">
        <f>'Proiecte Timisoara'!D155</f>
        <v>Modernizarea Parcului Botanic din Municipiul Timișoara</v>
      </c>
      <c r="E64" s="617" t="str">
        <f>'Proiecte Timisoara'!E155</f>
        <v xml:space="preserve">Municipiul Timişoara 
</v>
      </c>
      <c r="F64" s="617" t="str">
        <f>'Proiecte Timisoara'!F155</f>
        <v xml:space="preserve">Îmbunătăţirea mediului urban prin îmbunătăţirea mediului urban construit, prin reabilitarea aleilor construirea unui sistem de irigare, revitalizarea materialului dendrofloricol cu noi arbori şi arbuşti, instalarea gazonului şi amplasarea de mobilier urban modern (bănci, coşuri de gunoi, pergole, etc).
În principal, modernizarea propune o armonizare a stilului peisager al fondului general a amenajării existente. 
</v>
      </c>
      <c r="G64" s="617" t="str">
        <f>'Proiecte Timisoara'!G155</f>
        <v>DALI si PT</v>
      </c>
      <c r="H64" s="617">
        <f>'Proiecte Timisoara'!H155</f>
        <v>12</v>
      </c>
      <c r="I64" s="620">
        <f>'Proiecte Timisoara'!I155</f>
        <v>10230358.5</v>
      </c>
      <c r="J64" s="620">
        <f>'Proiecte Timisoara'!J155</f>
        <v>2318494.84</v>
      </c>
      <c r="K64" s="617" t="str">
        <f>'Proiecte Timisoara'!K155</f>
        <v>Buget local</v>
      </c>
      <c r="L64" s="617">
        <f>'Proiecte Timisoara'!L155</f>
        <v>0</v>
      </c>
      <c r="M64" s="617">
        <f>'Proiecte Timisoara'!M155</f>
        <v>0</v>
      </c>
      <c r="N64" s="617" t="str">
        <f>'Proiecte Timisoara'!N155</f>
        <v>Eliminat Ref. SC2017-4514/24.02.2017</v>
      </c>
    </row>
    <row r="65" spans="1:14" ht="119.25" customHeight="1">
      <c r="A65" s="615">
        <f>'Proiecte Timisoara'!A156</f>
        <v>303</v>
      </c>
      <c r="B65" s="615" t="str">
        <f>'Proiecte Timisoara'!B156</f>
        <v>Timisoara</v>
      </c>
      <c r="C65" s="615" t="str">
        <f>'Proiecte Timisoara'!C156</f>
        <v>Timis</v>
      </c>
      <c r="D65" s="615" t="str">
        <f>'Proiecte Timisoara'!D156</f>
        <v>Modernizarea Parcului ALPINET din Municipiul Timișoara</v>
      </c>
      <c r="E65" s="615" t="str">
        <f>'Proiecte Timisoara'!E156</f>
        <v xml:space="preserve">Municipiul Timişoara 
</v>
      </c>
      <c r="F65" s="615" t="str">
        <f>'Proiecte Timisoara'!F156</f>
        <v xml:space="preserve">Îmbunătăţirea mediului urban construit, prin reabilitarea aleilor construirea unui sistem de irigare, revitalizarea materialului dendrofloricol cu noi arbori şi arbuşti, instalarea gazonului şi amplasarea de mobilier urban modern (bănci, coşuri de gunoi, pergole, etc).
În principal, modernizarea propune o armonizare a stilului peisager al fondului general a amenajării existente. 
</v>
      </c>
      <c r="G65" s="615" t="str">
        <f>'Proiecte Timisoara'!G156</f>
        <v>DALI și PT</v>
      </c>
      <c r="H65" s="615">
        <f>'Proiecte Timisoara'!H156</f>
        <v>6</v>
      </c>
      <c r="I65" s="618">
        <f>'Proiecte Timisoara'!I156</f>
        <v>1668850</v>
      </c>
      <c r="J65" s="618">
        <f>'Proiecte Timisoara'!J156</f>
        <v>378209.63</v>
      </c>
      <c r="K65" s="615" t="str">
        <f>'Proiecte Timisoara'!K156</f>
        <v>Buget local</v>
      </c>
      <c r="L65" s="615">
        <f>'Proiecte Timisoara'!L156</f>
        <v>0</v>
      </c>
      <c r="M65" s="615" t="str">
        <f>'Proiecte Timisoara'!M156</f>
        <v>proiect intocmit, faza obtinere AC</v>
      </c>
      <c r="N65" s="615">
        <f>'Proiecte Timisoara'!N156</f>
        <v>0</v>
      </c>
    </row>
    <row r="66" spans="1:14" s="614" customFormat="1" ht="176.25" customHeight="1">
      <c r="A66" s="615">
        <f>'Proiecte Timisoara'!A157</f>
        <v>304</v>
      </c>
      <c r="B66" s="615" t="str">
        <f>'Proiecte Timisoara'!B157</f>
        <v>Timișoara</v>
      </c>
      <c r="C66" s="615" t="str">
        <f>'Proiecte Timisoara'!C157</f>
        <v>Timiș</v>
      </c>
      <c r="D66" s="615" t="str">
        <f>'Proiecte Timisoara'!D157</f>
        <v>Transformarea Pădurii Verzi (partea vis-à-vis de Institutul de Boli Cardiovasculare Timișoara) în Pădure - Parc şi loc de recreere prin amenajarea accesului pietonal şi velo nemotorizat şi realizarea unui traseu ecologic, monitorizarea, protecția și conservarea biodiversității</v>
      </c>
      <c r="E66" s="615" t="str">
        <f>'Proiecte Timisoara'!E157</f>
        <v xml:space="preserve">Municipiul Timișoara- 
</v>
      </c>
      <c r="F66" s="615" t="str">
        <f>'Proiecte Timisoara'!F157</f>
        <v xml:space="preserve"> Obiectivul proiectului vizează asigurarea accesibilității populației în spațiile verzi municipale, revitalizarea acestei porțiuni din Pădurea Verde sub aspect recreațional, ecologic, de protecție și conservare a biodiversității.  Realizarea unei  alei de acces ecologice pietonale prin pădure, pentru jogging, corelate cu o  pistă  pentru biciclete  și un traseu ecologic dedicat  protejării pădurii  - florei și faunei pe care o adăpostește. 
 Obiectivul proiectului: vizeaza  deschiderea  pădurii situate  în vecinătatea Institutului de Cardiologie Timișoara  cetățenilor, amenajarea de alei de acces ecologice, mobilier  urban ecologic, integrat sub aspect estetic și funcțional unei păduri, locuri de relaxare, pistă pentru bicictele și un traseu dedicat  educației ecologice. Astfel, lecțiile de ecologie pot fi relocate din  sala de clasă în natură, unde elevii pot intra în contact direct (vizual, olfactiv, tactil) cu elementele pădurii, definitorii pentru a li se inspira dragostea și respectul pentru natură. 
</v>
      </c>
      <c r="G66" s="615" t="str">
        <f>'Proiecte Timisoara'!G157</f>
        <v>Fişă/idee de proiect</v>
      </c>
      <c r="H66" s="615" t="str">
        <f>'Proiecte Timisoara'!H157</f>
        <v xml:space="preserve">24-30 </v>
      </c>
      <c r="I66" s="618" t="str">
        <f>'Proiecte Timisoara'!I157</f>
        <v>neestimat</v>
      </c>
      <c r="J66" s="618" t="str">
        <f>'Proiecte Timisoara'!J157</f>
        <v>neestimat</v>
      </c>
      <c r="K66" s="615" t="str">
        <f>'Proiecte Timisoara'!K157</f>
        <v xml:space="preserve"> POR 2014-2020</v>
      </c>
      <c r="L66" s="615">
        <f>'Proiecte Timisoara'!L157</f>
        <v>0</v>
      </c>
      <c r="M66" s="615" t="str">
        <f>'Proiecte Timisoara'!M157</f>
        <v>nedemarat</v>
      </c>
      <c r="N66" s="615">
        <f>'Proiecte Timisoara'!N157</f>
        <v>0</v>
      </c>
    </row>
    <row r="67" spans="1:14" ht="45">
      <c r="A67" s="615">
        <f>'Proiecte Timisoara'!A162</f>
        <v>316</v>
      </c>
      <c r="B67" s="615" t="str">
        <f>'Proiecte Timisoara'!B162</f>
        <v xml:space="preserve">Timisoara </v>
      </c>
      <c r="C67" s="615" t="str">
        <f>'Proiecte Timisoara'!C162</f>
        <v xml:space="preserve">Timis </v>
      </c>
      <c r="D67" s="615" t="str">
        <f>'Proiecte Timisoara'!D162</f>
        <v>Extindere si reabilitare imobil din Timişoara, str. V. Alecsandri, nr. 1</v>
      </c>
      <c r="E67" s="615" t="str">
        <f>'Proiecte Timisoara'!E162</f>
        <v xml:space="preserve">Municipiul Timisoara </v>
      </c>
      <c r="F67" s="615" t="str">
        <f>'Proiecte Timisoara'!F162</f>
        <v xml:space="preserve"> Obiectivul proiectului: reabilitare si refunctionalizare constructii </v>
      </c>
      <c r="G67" s="615" t="str">
        <f>'Proiecte Timisoara'!G162</f>
        <v xml:space="preserve">D.A.L.I. </v>
      </c>
      <c r="H67" s="615">
        <f>'Proiecte Timisoara'!H162</f>
        <v>28</v>
      </c>
      <c r="I67" s="618">
        <f>'Proiecte Timisoara'!I162</f>
        <v>5156413</v>
      </c>
      <c r="J67" s="618">
        <f>'Proiecte Timisoara'!J162</f>
        <v>1168592</v>
      </c>
      <c r="K67" s="615" t="str">
        <f>'Proiecte Timisoara'!K162</f>
        <v>Buget local</v>
      </c>
      <c r="L67" s="615">
        <f>'Proiecte Timisoara'!L162</f>
        <v>0</v>
      </c>
      <c r="M67" s="615">
        <f>'Proiecte Timisoara'!M162</f>
        <v>0</v>
      </c>
      <c r="N67" s="615">
        <f>'Proiecte Timisoara'!N162</f>
        <v>0</v>
      </c>
    </row>
    <row r="68" spans="1:14" ht="270" customHeight="1">
      <c r="A68" s="615">
        <f>'Proiecte Timisoara'!A164</f>
        <v>321</v>
      </c>
      <c r="B68" s="615" t="str">
        <f>'Proiecte Timisoara'!B164</f>
        <v xml:space="preserve">Timisoara </v>
      </c>
      <c r="C68" s="615" t="str">
        <f>'Proiecte Timisoara'!C164</f>
        <v xml:space="preserve">Timis </v>
      </c>
      <c r="D68" s="615" t="str">
        <f>'Proiecte Timisoara'!D164</f>
        <v>Construire Sala Polivalenta Multifunctionala- capacitate 15000 locuri, Timisoara, Bv. I. Bulbuca</v>
      </c>
      <c r="E68" s="615" t="str">
        <f>'Proiecte Timisoara'!E164</f>
        <v xml:space="preserve">Municipiul Timisoara 
Biroul Sport Cultura </v>
      </c>
      <c r="F68" s="615" t="str">
        <f>'Proiecte Timisoara'!F164</f>
        <v xml:space="preserve">Obiectivele proiectului:
   - Dezvoltarea infrastructurii sportive in municipiul Timisoara.                                  
  -  Municipiul Timisoara nu detine o sala multifunctionala pentru jocurile sportive, clasate in prima categorie de importanta privind interesul iubitorilor sportului si traditia, respectiv  handbal, baschet, volei, fotbal de sala;                                                                                                      - Permite pregatirea sportiva si gazduirea meciurilor echipelor de jocuri la cel mai inalt nivel;                                                                                                                  
   -Nivel de competitii dorite: international                                                                                  
 - Omologarea internationala va creste capacitatea Romaniei de a gazdui meciuri de handbal, baschet, volei, futsal  de nivel european si international in fata publicului roman, respectiv competitii de box,gimnastica, lupte, arte martiale, tenis masa;                                                                                          
- Organizarea de evenimente culturale , congrese, conferinte profesionale, concerte de scena si alte evenimente
- Spatii auxiliare : spatii comerciale: unitati de alimentatie, magazine de articole sportive;                                                                                                                        - </v>
      </c>
      <c r="G68" s="615" t="str">
        <f>'Proiecte Timisoara'!G164</f>
        <v xml:space="preserve">Fisa/Idee de proiect </v>
      </c>
      <c r="H68" s="615">
        <f>'Proiecte Timisoara'!H164</f>
        <v>24</v>
      </c>
      <c r="I68" s="618">
        <f>'Proiecte Timisoara'!I164</f>
        <v>66187500</v>
      </c>
      <c r="J68" s="618">
        <f>'Proiecte Timisoara'!J164</f>
        <v>15000000</v>
      </c>
      <c r="K68" s="615" t="str">
        <f>'Proiecte Timisoara'!K164</f>
        <v>Buget local / CNI Sali de sport</v>
      </c>
      <c r="L68" s="615">
        <f>'Proiecte Timisoara'!L164</f>
        <v>0</v>
      </c>
      <c r="M68" s="615">
        <f>'Proiecte Timisoara'!M164</f>
        <v>0</v>
      </c>
      <c r="N68" s="615">
        <f>'Proiecte Timisoara'!N164</f>
        <v>0</v>
      </c>
    </row>
    <row r="69" spans="1:14" ht="246" customHeight="1">
      <c r="A69" s="615">
        <f>'Proiecte Timisoara'!A165</f>
        <v>322</v>
      </c>
      <c r="B69" s="615" t="str">
        <f>'Proiecte Timisoara'!B165</f>
        <v xml:space="preserve">Timisoara </v>
      </c>
      <c r="C69" s="615" t="str">
        <f>'Proiecte Timisoara'!C165</f>
        <v xml:space="preserve">Timis </v>
      </c>
      <c r="D69" s="615" t="str">
        <f>'Proiecte Timisoara'!D165</f>
        <v>Construire Stadion cu   42000 locuriTimisoara, Bv. I. Bulbuca</v>
      </c>
      <c r="E69" s="615" t="str">
        <f>'Proiecte Timisoara'!E165</f>
        <v xml:space="preserve">Municipiul Timisoara
Biroul Sport Cultura  </v>
      </c>
      <c r="F69" s="615" t="str">
        <f>'Proiecte Timisoara'!F165</f>
        <v xml:space="preserve">Dezvoltarea infrastructurii sportive in municipiu Timisoara.                                
Municipiul Timisoara nu detine nici un stadion pentru jocurile sportive, clasate in prima categorie de importanta privind interesul iubitorilor sportului si traditia, respectiv  fotbalul si rugby-ul;                                                                          
Construirea unui stadion in aer liber, cu teren de iarba, cu tribune acoperite avand destinatii principale organizarea meciurilor de fotbal si rugby;                    
Permite pregatirea si gazduirea meciurilor echipei locale de fotbal la cel mai inalt nivel;  
Nivel de competitii dorite: FIFA-meciuri echipa nationala pentru World Cup; categoria IV UEFA- Champions League / EuropaLeague; FR Fotbal: Liga 1/ Cupa Romaniei  si celelalte competitii interne ; FR Rugby: Liga 1/ Cupa Romaniei  si celelalte competitii interne; Federatia Rugby Europa- meciuri de club din cupe europene;                                                                                              </v>
      </c>
      <c r="G69" s="615" t="str">
        <f>'Proiecte Timisoara'!G165</f>
        <v xml:space="preserve">Fisa/Idee de proiect </v>
      </c>
      <c r="H69" s="615">
        <f>'Proiecte Timisoara'!H165</f>
        <v>24</v>
      </c>
      <c r="I69" s="618">
        <f>'Proiecte Timisoara'!I165</f>
        <v>286812500</v>
      </c>
      <c r="J69" s="618">
        <f>'Proiecte Timisoara'!J165</f>
        <v>65000000</v>
      </c>
      <c r="K69" s="615" t="str">
        <f>'Proiecte Timisoara'!K165</f>
        <v>Buget local / CNI Complexuri sportive</v>
      </c>
      <c r="L69" s="615">
        <f>'Proiecte Timisoara'!L165</f>
        <v>0</v>
      </c>
      <c r="M69" s="615">
        <f>'Proiecte Timisoara'!M165</f>
        <v>0</v>
      </c>
      <c r="N69" s="615">
        <f>'Proiecte Timisoara'!N165</f>
        <v>0</v>
      </c>
    </row>
    <row r="70" spans="1:14" ht="247.5" customHeight="1">
      <c r="A70" s="615">
        <f>'Proiecte Timisoara'!A166</f>
        <v>323</v>
      </c>
      <c r="B70" s="615" t="str">
        <f>'Proiecte Timisoara'!B166</f>
        <v xml:space="preserve">Timisoara </v>
      </c>
      <c r="C70" s="615" t="str">
        <f>'Proiecte Timisoara'!C166</f>
        <v xml:space="preserve">Timis </v>
      </c>
      <c r="D70" s="615" t="str">
        <f>'Proiecte Timisoara'!D166</f>
        <v>Construire Bazin de inot olimpic, Timisoara, Bv. I. Bulbuca</v>
      </c>
      <c r="E70" s="615" t="str">
        <f>'Proiecte Timisoara'!E166</f>
        <v xml:space="preserve">Municipiul Timisoara 
Biroul Sport Cultura </v>
      </c>
      <c r="F70" s="615" t="str">
        <f>'Proiecte Timisoara'!F166</f>
        <v xml:space="preserve">Dezvoltarea infrastructurii sportive in municipiu Timisoara;                           
 Municipiul Timisoara nu detine bazin olimpic; Federatia Romana de Natatie recomanda construirea unor bazine olimpice competitionale care sa fie omologate pentru competitii internationale;                                                                                
Constructie de importanta normala, cu functiune obisnuita, functionarea acestuia neimplicand riscuri majore pentru societate si mediu/natura;- Structura salii bazinelor: 1.bazin inot olimpic 50.0x20.0 m , cu 10 culoare, cu adancimea medie a apei 2,2 m; -cf standardelor de omologare pentru competitii;2. bazin inot didactic 50mp, adancime medie apa 1,20 m;3. zona de circulatie;                                          
Permite pregatirea sportiva a sectiilor de natatie din cluburile locale, la un inalt nivel de logistica;                                                                                                     
Permite initierea in inot, selectia tinerilor pentru  natatia de performanta;                                                                                                Omologarea internationala va creste capacitatea Romaniei de a gazdui competitii de nivel european si international in fata publicului roman; </v>
      </c>
      <c r="G70" s="615" t="str">
        <f>'Proiecte Timisoara'!G166</f>
        <v>SF la Compania Nationala de Investitii
HCLMT nr.215/23.11.2012 privind aprobarea asigurarii cofinantarii de catre  Municipiul Timisoara, in procent de minim 30% din valoarea lucrarilor de baza aferente</v>
      </c>
      <c r="H70" s="615">
        <f>'Proiecte Timisoara'!H166</f>
        <v>24</v>
      </c>
      <c r="I70" s="618">
        <f>'Proiecte Timisoara'!I166</f>
        <v>55861370</v>
      </c>
      <c r="J70" s="618">
        <f>'Proiecte Timisoara'!J166</f>
        <v>12659801</v>
      </c>
      <c r="K70" s="615" t="str">
        <f>'Proiecte Timisoara'!K166</f>
        <v>Buget local / CNI Bazine de inot</v>
      </c>
      <c r="L70" s="615">
        <f>'Proiecte Timisoara'!L166</f>
        <v>0</v>
      </c>
      <c r="M70" s="615">
        <f>'Proiecte Timisoara'!M166</f>
        <v>0</v>
      </c>
      <c r="N70" s="615">
        <f>'Proiecte Timisoara'!N166</f>
        <v>0</v>
      </c>
    </row>
    <row r="71" spans="1:14" ht="51" customHeight="1">
      <c r="A71" s="615">
        <f>'Proiecte Timisoara'!A167</f>
        <v>333</v>
      </c>
      <c r="B71" s="615" t="str">
        <f>'Proiecte Timisoara'!B167</f>
        <v>Timisoara</v>
      </c>
      <c r="C71" s="615" t="str">
        <f>'Proiecte Timisoara'!C167</f>
        <v>Timis</v>
      </c>
      <c r="D71" s="615" t="str">
        <f>'Proiecte Timisoara'!D167</f>
        <v xml:space="preserve">Realizare fantana ornamentala pe canalul Bega </v>
      </c>
      <c r="E71" s="615" t="str">
        <f>'Proiecte Timisoara'!E167</f>
        <v xml:space="preserve">Municipiul Timisoara </v>
      </c>
      <c r="F71" s="615" t="str">
        <f>'Proiecte Timisoara'!F167</f>
        <v xml:space="preserve"> Obiectivul proiectului:creearea unui mediu ambiant placut, relaxant pentru petrecerea timpului liber. </v>
      </c>
      <c r="G71" s="615" t="str">
        <f>'Proiecte Timisoara'!G167</f>
        <v xml:space="preserve">Fisa/Idee de proiect </v>
      </c>
      <c r="H71" s="615">
        <f>'Proiecte Timisoara'!H167</f>
        <v>20</v>
      </c>
      <c r="I71" s="618">
        <f>'Proiecte Timisoara'!I167</f>
        <v>9200000</v>
      </c>
      <c r="J71" s="618">
        <f>'Proiecte Timisoara'!J167</f>
        <v>2084985.8356940511</v>
      </c>
      <c r="K71" s="615" t="str">
        <f>'Proiecte Timisoara'!K167</f>
        <v>Buget local</v>
      </c>
      <c r="L71" s="615">
        <f>'Proiecte Timisoara'!L167</f>
        <v>0</v>
      </c>
      <c r="M71" s="615">
        <f>'Proiecte Timisoara'!M167</f>
        <v>0</v>
      </c>
      <c r="N71" s="615">
        <f>'Proiecte Timisoara'!N167</f>
        <v>0</v>
      </c>
    </row>
    <row r="72" spans="1:14" ht="209.25" customHeight="1">
      <c r="A72" s="615">
        <f>'Proiecte Timisoara'!A206</f>
        <v>353</v>
      </c>
      <c r="B72" s="615" t="str">
        <f>'Proiecte Timisoara'!B206</f>
        <v>Timisoara</v>
      </c>
      <c r="C72" s="615" t="str">
        <f>'Proiecte Timisoara'!C206</f>
        <v>Timis</v>
      </c>
      <c r="D72" s="615" t="str">
        <f>'Proiecte Timisoara'!D206</f>
        <v>Implementare sistem de urmărire geospațială a efectivelor de ordine publică din posturi operaționale</v>
      </c>
      <c r="E72" s="615" t="str">
        <f>'Proiecte Timisoara'!E206</f>
        <v xml:space="preserve">Direcția Poliției Locale Timișoara / Municipiul Timisoara </v>
      </c>
      <c r="F72" s="615" t="str">
        <f>'Proiecte Timisoara'!F206</f>
        <v xml:space="preserve"> Obiectivele proiectului:
• Sistem informatic cu harta interactiva, echipamente IT, echipamente active de retea, licente, statii de emisie receptie in sistem TETRA cu gps incorporat, echipament de inregistrare audio video, etc.;
• Achizitie autoturisme special dotate cu sisteme de atentionare luminoasa si audio precum si cu sistem de inregistrare audio video interior/exterior, sistem de inregistrare foto video pentru detectare viteza si posibilitate inregistrare infractiuni care au loc pe drumurile publice si care vizeaza imbunatatirea sigurantei rutiere
• Constructie si amenajare spaţiu de monitorizare, dotare spaţiu cu echipamente, mobilier</v>
      </c>
      <c r="G72" s="615" t="str">
        <f>'Proiecte Timisoara'!G206</f>
        <v xml:space="preserve">Fisa/Idee de proiect </v>
      </c>
      <c r="H72" s="615">
        <f>'Proiecte Timisoara'!H206</f>
        <v>18</v>
      </c>
      <c r="I72" s="618">
        <f>'Proiecte Timisoara'!I206</f>
        <v>7942499.9999999991</v>
      </c>
      <c r="J72" s="618">
        <f>'Proiecte Timisoara'!J206</f>
        <v>1800000</v>
      </c>
      <c r="K72" s="615" t="str">
        <f>'Proiecte Timisoara'!K206</f>
        <v>Surse proprii / POC</v>
      </c>
      <c r="L72" s="615">
        <f>'Proiecte Timisoara'!L206</f>
        <v>0</v>
      </c>
      <c r="M72" s="615">
        <f>'Proiecte Timisoara'!M206</f>
        <v>0</v>
      </c>
      <c r="N72" s="615">
        <f>'Proiecte Timisoara'!N206</f>
        <v>0</v>
      </c>
    </row>
    <row r="73" spans="1:14" ht="180" customHeight="1">
      <c r="A73" s="615">
        <f>'Proiecte Timisoara'!A207</f>
        <v>354</v>
      </c>
      <c r="B73" s="615" t="str">
        <f>'Proiecte Timisoara'!B207</f>
        <v>Timisoara</v>
      </c>
      <c r="C73" s="615" t="str">
        <f>'Proiecte Timisoara'!C207</f>
        <v>Timis</v>
      </c>
      <c r="D73" s="615" t="str">
        <f>'Proiecte Timisoara'!D207</f>
        <v xml:space="preserve">Extindere sistem de supraveghere pentru creşterea siguranţei, prevenirea şi reducerea infracţionalităţii si criminalitatii in zonele critice din Municipiul Timişoara </v>
      </c>
      <c r="E73" s="615" t="str">
        <f>'Proiecte Timisoara'!E207</f>
        <v xml:space="preserve">Direcția Poliției Locale Timișoara / Municipiul Timisoara </v>
      </c>
      <c r="F73" s="615" t="str">
        <f>'Proiecte Timisoara'!F207</f>
        <v xml:space="preserve"> Obiectivele proiectului:
-Asigurarea securitatii si imbunatatirea calitatii vietii cetatenilor:
- Extinderea retelei de supraveghere  prin instalarea de mijloace video de supraveghere a spaţiilor publice cu risc crescut infractional in cel putin 50 de locatii;
- Eradicarea fenomenului cersetoriei in municipiu
- Cresterea gradului de operativitate in interventie si identificare ulterioara
- Cresterea eficientei utilizarii resursei umane la nivelul institutiei
- Sporirea mobilitatii fortelor de ordine publica
- Constructie si amenajare spaţiu de monitorizare, dotare spaţiu cu echipamente, mobilier</v>
      </c>
      <c r="G73" s="615" t="str">
        <f>'Proiecte Timisoara'!G207</f>
        <v xml:space="preserve">Fisa/Idee de proiect </v>
      </c>
      <c r="H73" s="615">
        <f>'Proiecte Timisoara'!H207</f>
        <v>18</v>
      </c>
      <c r="I73" s="618">
        <f>'Proiecte Timisoara'!I207</f>
        <v>16767499.999999998</v>
      </c>
      <c r="J73" s="618">
        <f>'Proiecte Timisoara'!J207</f>
        <v>3800000</v>
      </c>
      <c r="K73" s="615" t="str">
        <f>'Proiecte Timisoara'!K207</f>
        <v>Buget local</v>
      </c>
      <c r="L73" s="615">
        <f>'Proiecte Timisoara'!L207</f>
        <v>0</v>
      </c>
      <c r="M73" s="615">
        <f>'Proiecte Timisoara'!M207</f>
        <v>0</v>
      </c>
      <c r="N73" s="615">
        <f>'Proiecte Timisoara'!N207</f>
        <v>0</v>
      </c>
    </row>
    <row r="74" spans="1:14" ht="104.25" customHeight="1">
      <c r="A74" s="615">
        <f>'Proiecte Timisoara'!A208</f>
        <v>355</v>
      </c>
      <c r="B74" s="615" t="str">
        <f>'Proiecte Timisoara'!B208</f>
        <v>Timisoara</v>
      </c>
      <c r="C74" s="615" t="str">
        <f>'Proiecte Timisoara'!C208</f>
        <v>Timis</v>
      </c>
      <c r="D74" s="615" t="str">
        <f>'Proiecte Timisoara'!D208</f>
        <v>Implementare  sistem de gestionare a proceselor verbale de contraventie</v>
      </c>
      <c r="E74" s="615" t="str">
        <f>'Proiecte Timisoara'!E208</f>
        <v xml:space="preserve">Direcția Poliției Locale Timișoara / Municipiul Timisoara </v>
      </c>
      <c r="F74" s="615" t="str">
        <f>'Proiecte Timisoara'!F208</f>
        <v>Obiectivele proiectului:
- Eficientizarea activităților operaționale ale Poliției Locale Timișoara prin achizitia:
- Pachete soft si aplicatii informatice pentru gestionarea proceselor verbale de contraventie
- Echipamente IT</v>
      </c>
      <c r="G74" s="615" t="str">
        <f>'Proiecte Timisoara'!G208</f>
        <v xml:space="preserve">Fisa/Idee de proiect </v>
      </c>
      <c r="H74" s="615">
        <f>'Proiecte Timisoara'!H208</f>
        <v>12</v>
      </c>
      <c r="I74" s="618">
        <f>'Proiecte Timisoara'!I208</f>
        <v>308875</v>
      </c>
      <c r="J74" s="618">
        <f>'Proiecte Timisoara'!J208</f>
        <v>70000</v>
      </c>
      <c r="K74" s="615" t="str">
        <f>'Proiecte Timisoara'!K208</f>
        <v>Surse proprii / POC</v>
      </c>
      <c r="L74" s="615">
        <f>'Proiecte Timisoara'!L208</f>
        <v>0</v>
      </c>
      <c r="M74" s="615">
        <f>'Proiecte Timisoara'!M208</f>
        <v>0</v>
      </c>
      <c r="N74" s="615">
        <f>'Proiecte Timisoara'!N208</f>
        <v>0</v>
      </c>
    </row>
    <row r="75" spans="1:14" ht="164.25" customHeight="1">
      <c r="A75" s="615">
        <f>'Proiecte Timisoara'!A209</f>
        <v>356</v>
      </c>
      <c r="B75" s="615" t="str">
        <f>'Proiecte Timisoara'!B209</f>
        <v>Timisoara</v>
      </c>
      <c r="C75" s="615" t="str">
        <f>'Proiecte Timisoara'!C209</f>
        <v>Timis</v>
      </c>
      <c r="D75" s="615" t="str">
        <f>'Proiecte Timisoara'!D209</f>
        <v xml:space="preserve"> Extinderea, modernizarea si dotarea la standarde europene a dispeceratului Directiei Politiei Locale</v>
      </c>
      <c r="E75" s="615" t="str">
        <f>'Proiecte Timisoara'!E209</f>
        <v xml:space="preserve">Direcția Poliției Locale Timișoara / Municipiul Timisoara </v>
      </c>
      <c r="F75" s="615" t="str">
        <f>'Proiecte Timisoara'!F209</f>
        <v xml:space="preserve"> Obiecitivele proiectului:
- Eficientizarea activităților operaționale ale Poliției Locale Timișoara prin:
- Extinderea cladirii situata in str.Avram Imbroane nr. 54, sediul Directiei Politiei Locale Timisoara, cladire aflata in proprietatea municipiului Timisoara, in folosinta DPLT;
- Dotarea spatiului cu echipamente specifice: monitoare, statii de lucru, servere, echipamente de retea, de telecomunicatii etc. precum si cu mobilier aferent;
Dotarea spatiului cu sisteme antiefractie, supraveghere video cu circuit inchis, sistem de alarmare si stingere incendii.  </v>
      </c>
      <c r="G75" s="615" t="str">
        <f>'Proiecte Timisoara'!G209</f>
        <v xml:space="preserve">Fisa/Idee de proiect </v>
      </c>
      <c r="H75" s="615">
        <f>'Proiecte Timisoara'!H209</f>
        <v>18</v>
      </c>
      <c r="I75" s="618">
        <f>'Proiecte Timisoara'!I209</f>
        <v>1103125</v>
      </c>
      <c r="J75" s="618">
        <f>'Proiecte Timisoara'!J209</f>
        <v>250000</v>
      </c>
      <c r="K75" s="615" t="str">
        <f>'Proiecte Timisoara'!K209</f>
        <v>POCA</v>
      </c>
      <c r="L75" s="615">
        <f>'Proiecte Timisoara'!L209</f>
        <v>0</v>
      </c>
      <c r="M75" s="615">
        <f>'Proiecte Timisoara'!M209</f>
        <v>0</v>
      </c>
      <c r="N75" s="615">
        <f>'Proiecte Timisoara'!N209</f>
        <v>0</v>
      </c>
    </row>
    <row r="76" spans="1:14" ht="61.5" customHeight="1">
      <c r="A76" s="615">
        <f>'Proiecte Timisoara'!A210</f>
        <v>358</v>
      </c>
      <c r="B76" s="615" t="str">
        <f>'Proiecte Timisoara'!B210</f>
        <v>Timisoara</v>
      </c>
      <c r="C76" s="615" t="str">
        <f>'Proiecte Timisoara'!C210</f>
        <v>Timis</v>
      </c>
      <c r="D76" s="615" t="str">
        <f>'Proiecte Timisoara'!D210</f>
        <v>M2 a Schimbarea formei 
juridice a RATT</v>
      </c>
      <c r="E76" s="615" t="str">
        <f>'Proiecte Timisoara'!E210</f>
        <v>RATT</v>
      </c>
      <c r="F76" s="615" t="str">
        <f>'Proiecte Timisoara'!F210</f>
        <v xml:space="preserve">• Schimbarea formei juridice a RATT în societate comercială, conform OUG 30/1997 privind reorganizarea regiilor autonome și dispozițiilor ulterioare. </v>
      </c>
      <c r="G76" s="615" t="str">
        <f>'Proiecte Timisoara'!G210</f>
        <v>Nu exista studii</v>
      </c>
      <c r="H76" s="615">
        <f>'Proiecte Timisoara'!H210</f>
        <v>12</v>
      </c>
      <c r="I76" s="618">
        <f>'Proiecte Timisoara'!I210</f>
        <v>220625</v>
      </c>
      <c r="J76" s="618">
        <f>'Proiecte Timisoara'!J210</f>
        <v>50000</v>
      </c>
      <c r="K76" s="615" t="str">
        <f>'Proiecte Timisoara'!K210</f>
        <v>Buget local</v>
      </c>
      <c r="L76" s="615">
        <f>'Proiecte Timisoara'!L210</f>
        <v>0</v>
      </c>
      <c r="M76" s="615">
        <f>'Proiecte Timisoara'!M210</f>
        <v>0</v>
      </c>
      <c r="N76" s="615">
        <f>'Proiecte Timisoara'!N210</f>
        <v>0</v>
      </c>
    </row>
    <row r="77" spans="1:14" ht="77.25" customHeight="1">
      <c r="A77" s="615">
        <f>'Proiecte Timisoara'!A211</f>
        <v>359</v>
      </c>
      <c r="B77" s="615" t="str">
        <f>'Proiecte Timisoara'!B211</f>
        <v>Timisoara</v>
      </c>
      <c r="C77" s="615" t="str">
        <f>'Proiecte Timisoara'!C211</f>
        <v>Timis</v>
      </c>
      <c r="D77" s="615" t="str">
        <f>'Proiecte Timisoara'!D211</f>
        <v>M2b Implementarea contractului de servicii publice (CSP) pentru transportul public în polul de creştere</v>
      </c>
      <c r="E77" s="615" t="str">
        <f>'Proiecte Timisoara'!E211</f>
        <v>Municipul Timișoara / 
CL comune</v>
      </c>
      <c r="F77" s="615" t="str">
        <f>'Proiecte Timisoara'!F211</f>
        <v xml:space="preserve">• Implementarea de Contracte de Servicii Publice pentru transportul public non-feroviar în zona polului de creștere, conform regulamentului CE 1370/2007. </v>
      </c>
      <c r="G77" s="615" t="str">
        <f>'Proiecte Timisoara'!G211</f>
        <v>Nu exista studii</v>
      </c>
      <c r="H77" s="615">
        <f>'Proiecte Timisoara'!H211</f>
        <v>12</v>
      </c>
      <c r="I77" s="618">
        <f>'Proiecte Timisoara'!I211</f>
        <v>220625</v>
      </c>
      <c r="J77" s="618">
        <f>'Proiecte Timisoara'!J211</f>
        <v>50000</v>
      </c>
      <c r="K77" s="615" t="str">
        <f>'Proiecte Timisoara'!K211</f>
        <v>Buget local</v>
      </c>
      <c r="L77" s="615">
        <f>'Proiecte Timisoara'!L211</f>
        <v>0</v>
      </c>
      <c r="M77" s="615">
        <f>'Proiecte Timisoara'!M211</f>
        <v>0</v>
      </c>
      <c r="N77" s="615">
        <f>'Proiecte Timisoara'!N211</f>
        <v>0</v>
      </c>
    </row>
    <row r="78" spans="1:14" ht="193.5" customHeight="1">
      <c r="A78" s="615">
        <f>'Proiecte Timisoara'!A212</f>
        <v>360</v>
      </c>
      <c r="B78" s="615" t="str">
        <f>'Proiecte Timisoara'!B212</f>
        <v>Timisoara</v>
      </c>
      <c r="C78" s="615" t="str">
        <f>'Proiecte Timisoara'!C212</f>
        <v>Timis</v>
      </c>
      <c r="D78" s="615" t="str">
        <f>'Proiecte Timisoara'!D212</f>
        <v>M3a Transformare SMT Timișoara în autoritate strategică pentru transportul public în polul de creştere (ASPC)</v>
      </c>
      <c r="E78" s="615" t="str">
        <f>'Proiecte Timisoara'!E212</f>
        <v>Municipul Timișoara
PC, CJT, ADR VEST</v>
      </c>
      <c r="F78" s="615" t="str">
        <f>'Proiecte Timisoara'!F212</f>
        <v>• Transformarea Societății Metropolitane de Transport Timișoara într-o autoritate strategică unică pentru planificarea mobilității la nivelul polului de creștere, inclusiv aspecte relevante pentru mobilitate privind dezvoltarea spațială și economică, fie în cadrul ADI ZMT, fie într-o altă formă permisă de cadrul legal. 
• ASPC ar fi responsabilă atât pentru integrarea planurilor sectoriale între ele (de exemplu PUG-urile diverselor UAT-uri), precum și pentru integrarea planurilor din diverse sectoare. 
• ASPC ar fi responsabilă pentru actualizarea și supervizarea implementării planurilor strategice precum PMUD sau SIDU.</v>
      </c>
      <c r="G78" s="615" t="str">
        <f>'Proiecte Timisoara'!G212</f>
        <v>Nu exista studii</v>
      </c>
      <c r="H78" s="615">
        <f>'Proiecte Timisoara'!H212</f>
        <v>0</v>
      </c>
      <c r="I78" s="618" t="str">
        <f>'Proiecte Timisoara'!I212</f>
        <v>2206250/an</v>
      </c>
      <c r="J78" s="618" t="str">
        <f>'Proiecte Timisoara'!J212</f>
        <v>500.000/an</v>
      </c>
      <c r="K78" s="615" t="str">
        <f>'Proiecte Timisoara'!K212</f>
        <v>Buget local</v>
      </c>
      <c r="L78" s="615">
        <f>'Proiecte Timisoara'!L212</f>
        <v>0</v>
      </c>
      <c r="M78" s="615">
        <f>'Proiecte Timisoara'!M212</f>
        <v>0</v>
      </c>
      <c r="N78" s="615">
        <f>'Proiecte Timisoara'!N212</f>
        <v>0</v>
      </c>
    </row>
    <row r="79" spans="1:14" ht="178.5" customHeight="1">
      <c r="A79" s="615">
        <f>'Proiecte Timisoara'!A213</f>
        <v>361</v>
      </c>
      <c r="B79" s="615" t="str">
        <f>'Proiecte Timisoara'!B213</f>
        <v>Timisoara</v>
      </c>
      <c r="C79" s="615" t="str">
        <f>'Proiecte Timisoara'!C213</f>
        <v>Timis</v>
      </c>
      <c r="D79" s="615" t="str">
        <f>'Proiecte Timisoara'!D213</f>
        <v>M3b Birou pentru inovatii in mobilitate</v>
      </c>
      <c r="E79" s="615" t="str">
        <f>'Proiecte Timisoara'!E213</f>
        <v>Municipul Timișoara</v>
      </c>
      <c r="F79" s="615" t="str">
        <f>'Proiecte Timisoara'!F213</f>
        <v>• Înființarea în cadrul structurii organizatorice a primăriei a unui birou care ar fi responsabil cu dezvoltarea de inițiative pentru implementarea unor concepte noi privind mobilitatea, precum car pooling, car sharing, smart logistics, utilizarea combustibililor alternativi etc. 
• Ar urma să funcționeze în colaborare cu universități, alte entități de cercetare, ONG-uri și principalii actori din sectorul privat. 
• Ar urma să supervizeze elaborarea noilor standarde relevante pentru infrastructura și serviciilor de mobilitate (de ex. un manual de amenajare peisagistică a drumurilor).</v>
      </c>
      <c r="G79" s="615" t="str">
        <f>'Proiecte Timisoara'!G213</f>
        <v>Nu exista studii</v>
      </c>
      <c r="H79" s="615">
        <f>'Proiecte Timisoara'!H213</f>
        <v>180</v>
      </c>
      <c r="I79" s="618">
        <f>'Proiecte Timisoara'!I213</f>
        <v>220625</v>
      </c>
      <c r="J79" s="618">
        <f>'Proiecte Timisoara'!J213</f>
        <v>50000</v>
      </c>
      <c r="K79" s="615" t="str">
        <f>'Proiecte Timisoara'!K213</f>
        <v xml:space="preserve">Buget local/Sponsori din sectorul privat </v>
      </c>
      <c r="L79" s="615">
        <f>'Proiecte Timisoara'!L213</f>
        <v>0</v>
      </c>
      <c r="M79" s="615">
        <f>'Proiecte Timisoara'!M213</f>
        <v>0</v>
      </c>
      <c r="N79" s="615">
        <f>'Proiecte Timisoara'!N213</f>
        <v>0</v>
      </c>
    </row>
    <row r="80" spans="1:14" ht="150" customHeight="1">
      <c r="A80" s="615">
        <f>'Proiecte Timisoara'!A214</f>
        <v>362</v>
      </c>
      <c r="B80" s="615" t="str">
        <f>'Proiecte Timisoara'!B214</f>
        <v>Timisoara</v>
      </c>
      <c r="C80" s="615" t="str">
        <f>'Proiecte Timisoara'!C214</f>
        <v>Timis</v>
      </c>
      <c r="D80" s="615" t="str">
        <f>'Proiecte Timisoara'!D214</f>
        <v>M5c Integrarea şi îmbunătăţirea instituţională privind siguranţa rutieră</v>
      </c>
      <c r="E80" s="615" t="str">
        <f>'Proiecte Timisoara'!E214</f>
        <v>Municipul Timișoara, Politia Locala, Politia Rutiera</v>
      </c>
      <c r="F80" s="615" t="str">
        <f>'Proiecte Timisoara'!F214</f>
        <v>• Desemnarea, de poliția locală, de primărie și de poliția rutieră a câte unui angajat dedicat exclusiv siguranței rutiere care să se ocupe de analiza datelor privind incidentele și accidentele rutiere, să pregătească planuri de acțiune (reactive și proactive), să conducă campanii publice și activități educaționale în școli și alte instituții, să își aducă contribuții privind proiectarea infrastructurii rutiere, să asigure cooperarea cu ONG-uri dedicate siguranței rutiere. 
• O activitate prioritară ar reprezenta-o pregătirea unui set de propuneri pentru îmbunătățirea imediată a siguranței rutiere pe rețeaua de artere și drumuri colectoare din municipiu.</v>
      </c>
      <c r="G80" s="615" t="str">
        <f>'Proiecte Timisoara'!G214</f>
        <v>Nu exista studii</v>
      </c>
      <c r="H80" s="615">
        <f>'Proiecte Timisoara'!H214</f>
        <v>0</v>
      </c>
      <c r="I80" s="618">
        <f>'Proiecte Timisoara'!I214</f>
        <v>132375</v>
      </c>
      <c r="J80" s="618">
        <f>'Proiecte Timisoara'!J214</f>
        <v>30000</v>
      </c>
      <c r="K80" s="615" t="str">
        <f>'Proiecte Timisoara'!K214</f>
        <v xml:space="preserve">Buget Politia Locala/Rutiera </v>
      </c>
      <c r="L80" s="615">
        <f>'Proiecte Timisoara'!L214</f>
        <v>0</v>
      </c>
      <c r="M80" s="615">
        <f>'Proiecte Timisoara'!M214</f>
        <v>0</v>
      </c>
      <c r="N80" s="615">
        <f>'Proiecte Timisoara'!N214</f>
        <v>0</v>
      </c>
    </row>
    <row r="81" spans="1:14" ht="158.25" customHeight="1">
      <c r="A81" s="615">
        <f>'Proiecte Timisoara'!A215</f>
        <v>363</v>
      </c>
      <c r="B81" s="615" t="str">
        <f>'Proiecte Timisoara'!B215</f>
        <v>Timisoara</v>
      </c>
      <c r="C81" s="615" t="str">
        <f>'Proiecte Timisoara'!C215</f>
        <v>Timis</v>
      </c>
      <c r="D81" s="615" t="str">
        <f>'Proiecte Timisoara'!D215</f>
        <v>S8 Dezvoltare Institutionala -transport public metropolitan</v>
      </c>
      <c r="E81" s="615" t="str">
        <f>'Proiecte Timisoara'!E215</f>
        <v>RATT</v>
      </c>
      <c r="F81" s="615" t="str">
        <f>'Proiecte Timisoara'!F215</f>
        <v>• Instruirea unei echipe de profesioniști care să se ocupe de analiza, corectarea și prevenirea uzurilor și accidentelor cauzate nereguli sistematice în stilul de conducere sau de mentenanță a căii/flotei. 
• Instruirea personalului de bord asupra stilului optim, ecologic și sustenabil de conducere, monitorizarea respectării acestuia.
• Instruirea personalului de mentenanță asupra regulilor de monitorizare, rectificare și prevenire a uzurilor bandajelor și a defectelor din calea de rulare.</v>
      </c>
      <c r="G81" s="615">
        <f>'Proiecte Timisoara'!G215</f>
        <v>0</v>
      </c>
      <c r="H81" s="615">
        <f>'Proiecte Timisoara'!H215</f>
        <v>0</v>
      </c>
      <c r="I81" s="618">
        <f>'Proiecte Timisoara'!I215</f>
        <v>1323750</v>
      </c>
      <c r="J81" s="618">
        <f>'Proiecte Timisoara'!J215</f>
        <v>300000</v>
      </c>
      <c r="K81" s="615" t="str">
        <f>'Proiecte Timisoara'!K215</f>
        <v>Buget local</v>
      </c>
      <c r="L81" s="615">
        <f>'Proiecte Timisoara'!L215</f>
        <v>0</v>
      </c>
      <c r="M81" s="615">
        <f>'Proiecte Timisoara'!M215</f>
        <v>0</v>
      </c>
      <c r="N81" s="615">
        <f>'Proiecte Timisoara'!N215</f>
        <v>0</v>
      </c>
    </row>
    <row r="82" spans="1:14" ht="102" customHeight="1">
      <c r="A82" s="615">
        <f>'Proiecte Timisoara'!A218</f>
        <v>366</v>
      </c>
      <c r="B82" s="615" t="str">
        <f>'Proiecte Timisoara'!B218</f>
        <v>Timisoara</v>
      </c>
      <c r="C82" s="615" t="str">
        <f>'Proiecte Timisoara'!C218</f>
        <v>Timis</v>
      </c>
      <c r="D82" s="615" t="str">
        <f>'Proiecte Timisoara'!D218</f>
        <v xml:space="preserve"> Încurajarea asocierii societatii civile si a instituţiilor de învăţământ la proiecte şi acţiuni vizând dezvoltarea atitudinilor participative şi a spiritului civic</v>
      </c>
      <c r="E82" s="615" t="str">
        <f>'Proiecte Timisoara'!E218</f>
        <v xml:space="preserve">Municipiul Timisoara </v>
      </c>
      <c r="F82" s="615" t="str">
        <f>'Proiecte Timisoara'!F218</f>
        <v xml:space="preserve">programe si activitati de voluntariat, programe de practica a studentilor, grupuri de consultare </v>
      </c>
      <c r="G82" s="615" t="str">
        <f>'Proiecte Timisoara'!G218</f>
        <v xml:space="preserve">Fisa/Idee de proiect </v>
      </c>
      <c r="H82" s="615">
        <f>'Proiecte Timisoara'!H218</f>
        <v>24</v>
      </c>
      <c r="I82" s="618" t="str">
        <f>'Proiecte Timisoara'!I218</f>
        <v>neestimat</v>
      </c>
      <c r="J82" s="618" t="str">
        <f>'Proiecte Timisoara'!J218</f>
        <v>neestimat</v>
      </c>
      <c r="K82" s="615" t="str">
        <f>'Proiecte Timisoara'!K218</f>
        <v xml:space="preserve">surse proprii </v>
      </c>
      <c r="L82" s="615">
        <f>'Proiecte Timisoara'!L218</f>
        <v>0</v>
      </c>
      <c r="M82" s="615">
        <f>'Proiecte Timisoara'!M218</f>
        <v>0</v>
      </c>
      <c r="N82" s="615">
        <f>'Proiecte Timisoara'!N218</f>
        <v>0</v>
      </c>
    </row>
  </sheetData>
  <mergeCells count="4">
    <mergeCell ref="A2:K2"/>
    <mergeCell ref="A3:B3"/>
    <mergeCell ref="A53:A56"/>
    <mergeCell ref="B53:B56"/>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2:Y25"/>
  <sheetViews>
    <sheetView zoomScale="80" zoomScaleNormal="80" workbookViewId="0">
      <selection activeCell="J7" sqref="J7"/>
    </sheetView>
  </sheetViews>
  <sheetFormatPr defaultRowHeight="15"/>
  <cols>
    <col min="2" max="2" width="16.42578125" customWidth="1"/>
    <col min="3" max="3" width="20.140625" customWidth="1"/>
    <col min="4" max="4" width="34.7109375" customWidth="1"/>
    <col min="5" max="5" width="18.85546875" customWidth="1"/>
    <col min="6" max="6" width="52" customWidth="1"/>
    <col min="7" max="7" width="14.85546875" customWidth="1"/>
    <col min="9" max="9" width="18.85546875" customWidth="1"/>
    <col min="10" max="10" width="20.85546875" customWidth="1"/>
    <col min="11" max="11" width="21.140625" customWidth="1"/>
  </cols>
  <sheetData>
    <row r="2" spans="1:25" s="607" customFormat="1" ht="63" customHeight="1">
      <c r="A2" s="802" t="s">
        <v>1642</v>
      </c>
      <c r="B2" s="803"/>
      <c r="C2" s="803"/>
      <c r="D2" s="803"/>
      <c r="E2" s="803"/>
      <c r="F2" s="803"/>
      <c r="G2" s="803"/>
      <c r="H2" s="803"/>
      <c r="I2" s="803"/>
      <c r="J2" s="803"/>
      <c r="K2" s="803"/>
      <c r="L2" s="560" t="s">
        <v>1687</v>
      </c>
      <c r="M2" s="560" t="s">
        <v>1645</v>
      </c>
      <c r="N2" s="560" t="s">
        <v>1666</v>
      </c>
    </row>
    <row r="3" spans="1:25" s="607" customFormat="1" ht="14.25" customHeight="1">
      <c r="A3" s="804" t="s">
        <v>1730</v>
      </c>
      <c r="B3" s="804"/>
      <c r="C3" s="510"/>
      <c r="D3" s="511"/>
      <c r="E3" s="510"/>
      <c r="F3" s="511"/>
      <c r="G3" s="512" t="s">
        <v>0</v>
      </c>
      <c r="H3" s="513"/>
      <c r="I3" s="512"/>
      <c r="J3" s="514"/>
      <c r="K3" s="512"/>
      <c r="L3" s="605"/>
      <c r="M3" s="605"/>
      <c r="N3" s="427"/>
    </row>
    <row r="4" spans="1:25" s="607" customFormat="1" ht="75" customHeight="1">
      <c r="A4" s="182" t="s">
        <v>1</v>
      </c>
      <c r="B4" s="195" t="s">
        <v>2</v>
      </c>
      <c r="C4" s="194" t="s">
        <v>3</v>
      </c>
      <c r="D4" s="195" t="s">
        <v>4</v>
      </c>
      <c r="E4" s="195" t="s">
        <v>5</v>
      </c>
      <c r="F4" s="195" t="s">
        <v>6</v>
      </c>
      <c r="G4" s="195" t="s">
        <v>1607</v>
      </c>
      <c r="H4" s="195" t="s">
        <v>8</v>
      </c>
      <c r="I4" s="195" t="s">
        <v>9</v>
      </c>
      <c r="J4" s="195" t="s">
        <v>10</v>
      </c>
      <c r="K4" s="195" t="s">
        <v>11</v>
      </c>
      <c r="L4" s="605"/>
      <c r="M4" s="605"/>
      <c r="N4" s="605"/>
    </row>
    <row r="5" spans="1:25" ht="115.5" customHeight="1">
      <c r="A5" s="615">
        <f>'Proiecte Timisoara'!A67</f>
        <v>124</v>
      </c>
      <c r="B5" s="615" t="str">
        <f>'Proiecte Timisoara'!B67</f>
        <v>Timisoara -Remetea Mare/Semenic</v>
      </c>
      <c r="C5" s="615" t="str">
        <f>'Proiecte Timisoara'!C67</f>
        <v xml:space="preserve">TIMIS/ Caras- Severin  </v>
      </c>
      <c r="D5" s="615" t="str">
        <f>'Proiecte Timisoara'!D67</f>
        <v>Centru Intermodal Regional  de Transport  marfuri Timisoara la Remetea Mare- Etapa I (sau dupa caz pe locatia Semenic)</v>
      </c>
      <c r="E5" s="615" t="str">
        <f>'Proiecte Timisoara'!E67</f>
        <v xml:space="preserve">CNCFR-SA in parteneriat cu CJT 
Parteneri: CLMT, CL Remetea Mare </v>
      </c>
      <c r="F5" s="615" t="str">
        <f>'Proiecte Timisoara'!F67</f>
        <v xml:space="preserve"> Obiectivul proiectului:dezvoltarea  infrastructurii  si a serviciilor specializate  de transport multimodal marfuri in Vestul Romaniei  ca raspuns la nevoile  de sustinere  a competitivitatii economice a judetului Timis  si  a Regiunii Vest.Operationalizarea  sistemului de transport  intermodal  si integrarea acestuia  in reteaua nationala si internationala  a centrelor intermodale  de transport</v>
      </c>
      <c r="G5" s="615" t="str">
        <f>'Proiecte Timisoara'!G67</f>
        <v>SF SI  AVIZ CTE CNCFR/2014</v>
      </c>
      <c r="H5" s="615">
        <f>'Proiecte Timisoara'!H67</f>
        <v>24</v>
      </c>
      <c r="I5" s="618">
        <f>'Proiecte Timisoara'!I67</f>
        <v>105899999.99999999</v>
      </c>
      <c r="J5" s="618">
        <f>'Proiecte Timisoara'!J67</f>
        <v>24000000</v>
      </c>
      <c r="K5" s="615" t="str">
        <f>'Proiecte Timisoara'!K67</f>
        <v>POIM</v>
      </c>
      <c r="L5" s="615">
        <f>'Proiecte Timisoara'!L67</f>
        <v>0</v>
      </c>
      <c r="M5" s="615">
        <f>'Proiecte Timisoara'!M67</f>
        <v>0</v>
      </c>
      <c r="N5" s="615">
        <f>'Proiecte Timisoara'!N67</f>
        <v>0</v>
      </c>
      <c r="O5" s="611"/>
      <c r="P5" s="607"/>
      <c r="Q5" s="607"/>
      <c r="R5" s="607"/>
      <c r="S5" s="607"/>
      <c r="T5" s="607"/>
      <c r="U5" s="607"/>
      <c r="V5" s="607"/>
      <c r="W5" s="607"/>
      <c r="X5" s="607"/>
      <c r="Y5" s="607"/>
    </row>
    <row r="6" spans="1:25" ht="105">
      <c r="A6" s="615">
        <f>'Proiecte Timisoara'!A70</f>
        <v>133</v>
      </c>
      <c r="B6" s="615" t="str">
        <f>'Proiecte Timisoara'!B70</f>
        <v xml:space="preserve">Timisoara </v>
      </c>
      <c r="C6" s="615" t="str">
        <f>'Proiecte Timisoara'!C70</f>
        <v xml:space="preserve">Timis </v>
      </c>
      <c r="D6" s="615" t="str">
        <f>'Proiecte Timisoara'!D70</f>
        <v>C35Centura de vest</v>
      </c>
      <c r="E6" s="615" t="str">
        <f>'Proiecte Timisoara'!E70</f>
        <v>CNADNR/ MUNICIPIUL TIMISOARA</v>
      </c>
      <c r="F6" s="615" t="str">
        <f>'Proiecte Timisoara'!F70</f>
        <v>• Construcția centurii de vest între DN 59 și DN 69, cu două benzi pe sens. 
• Lungimea proiectului este de 16,6 km în scenariul adoptării variantei de traseu optimizate. 
• În cazul neasigurării finanțării naționale, beneficiarul va fi CL Timișoara, proiectul urmând a fi finanțat de la bugetul local.</v>
      </c>
      <c r="G6" s="615" t="str">
        <f>'Proiecte Timisoara'!G70</f>
        <v>Nu exista studii</v>
      </c>
      <c r="H6" s="615">
        <f>'Proiecte Timisoara'!H70</f>
        <v>24</v>
      </c>
      <c r="I6" s="618">
        <f>'Proiecte Timisoara'!I70</f>
        <v>366237500</v>
      </c>
      <c r="J6" s="618">
        <f>'Proiecte Timisoara'!J70</f>
        <v>83000000</v>
      </c>
      <c r="K6" s="615" t="str">
        <f>'Proiecte Timisoara'!K70</f>
        <v>POIM/Buget de stat/Alte surse</v>
      </c>
      <c r="L6" s="615">
        <f>'Proiecte Timisoara'!L70</f>
        <v>0</v>
      </c>
      <c r="M6" s="615">
        <f>'Proiecte Timisoara'!M70</f>
        <v>0</v>
      </c>
      <c r="N6" s="615">
        <f>'Proiecte Timisoara'!N70</f>
        <v>0</v>
      </c>
      <c r="O6" s="611"/>
      <c r="P6" s="607"/>
      <c r="Q6" s="607"/>
      <c r="R6" s="607"/>
      <c r="S6" s="607"/>
      <c r="T6" s="607"/>
      <c r="U6" s="607"/>
      <c r="V6" s="607"/>
      <c r="W6" s="607"/>
      <c r="X6" s="607"/>
      <c r="Y6" s="607"/>
    </row>
    <row r="7" spans="1:25" ht="87" customHeight="1">
      <c r="A7" s="615">
        <f>'Proiecte Timisoara'!A71</f>
        <v>134</v>
      </c>
      <c r="B7" s="615" t="str">
        <f>'Proiecte Timisoara'!B71</f>
        <v xml:space="preserve">Timisoara </v>
      </c>
      <c r="C7" s="615" t="str">
        <f>'Proiecte Timisoara'!C71</f>
        <v xml:space="preserve">Timis </v>
      </c>
      <c r="D7" s="615" t="str">
        <f>'Proiecte Timisoara'!D71</f>
        <v>C31Radiala noua de est(UMT-A1)</v>
      </c>
      <c r="E7" s="615" t="str">
        <f>'Proiecte Timisoara'!E71</f>
        <v>CNADNR</v>
      </c>
      <c r="F7" s="615" t="str">
        <f>'Proiecte Timisoara'!F71</f>
        <v>• Prelungirea (cu 11,7 km, două benzi pe sens) Străzii Aristide Demetriade, pe la est de DN 6 spre Lugoj, traversând DN CT/Strada Aeroport pe deasupra sensului giratoriu între aceste două artere, până în A1, la cca. 1,35 km vest de actualul nod (și punct terminus al autostrăzii) cu DN 6 între Remetea Mare și Izvin.</v>
      </c>
      <c r="G7" s="615" t="str">
        <f>'Proiecte Timisoara'!G71</f>
        <v>Nu exista studii</v>
      </c>
      <c r="H7" s="615">
        <f>'Proiecte Timisoara'!H71</f>
        <v>24</v>
      </c>
      <c r="I7" s="618">
        <f>'Proiecte Timisoara'!I71</f>
        <v>258131249.99999997</v>
      </c>
      <c r="J7" s="618">
        <f>'Proiecte Timisoara'!J71</f>
        <v>58500000</v>
      </c>
      <c r="K7" s="615" t="str">
        <f>'Proiecte Timisoara'!K71</f>
        <v>POIM/Buget de stat/Alte surse</v>
      </c>
      <c r="L7" s="615">
        <f>'Proiecte Timisoara'!L71</f>
        <v>0</v>
      </c>
      <c r="M7" s="615">
        <f>'Proiecte Timisoara'!M71</f>
        <v>0</v>
      </c>
      <c r="N7" s="615">
        <f>'Proiecte Timisoara'!N71</f>
        <v>0</v>
      </c>
      <c r="O7" s="611"/>
      <c r="P7" s="607"/>
      <c r="Q7" s="607"/>
      <c r="R7" s="607"/>
      <c r="S7" s="607"/>
      <c r="T7" s="607"/>
      <c r="U7" s="607"/>
      <c r="V7" s="607"/>
      <c r="W7" s="607"/>
      <c r="X7" s="607"/>
      <c r="Y7" s="607"/>
    </row>
    <row r="8" spans="1:25" ht="57" customHeight="1">
      <c r="A8" s="615">
        <f>'Proiecte Timisoara'!A73</f>
        <v>136</v>
      </c>
      <c r="B8" s="615" t="str">
        <f>'Proiecte Timisoara'!B73</f>
        <v xml:space="preserve">Timisoara </v>
      </c>
      <c r="C8" s="615" t="str">
        <f>'Proiecte Timisoara'!C73</f>
        <v xml:space="preserve">Timis </v>
      </c>
      <c r="D8" s="615" t="str">
        <f>'Proiecte Timisoara'!D73</f>
        <v>S(N)2Reconfigurare traseu cale ferată pe
 teritoriul municipiului Timişoara prin introducerea liniilor CF în subteran</v>
      </c>
      <c r="E8" s="615" t="str">
        <f>'Proiecte Timisoara'!E73</f>
        <v>Municipiul Timisoara
CNCFR CFR
Infrastructura SA</v>
      </c>
      <c r="F8" s="615" t="str">
        <f>'Proiecte Timisoara'!F73</f>
        <v>• Relocarea liniei de cale ferată pe tronsonul Solventul - 
Gara de Nord - Gara de Est - Pădurea Verde (aliniamentul prevăzut în PUG) în subteran și reamenajarea spațiului de la suprafață.</v>
      </c>
      <c r="G8" s="615" t="str">
        <f>'Proiecte Timisoara'!G73</f>
        <v>Exista SPF</v>
      </c>
      <c r="H8" s="615">
        <f>'Proiecte Timisoara'!H73</f>
        <v>0</v>
      </c>
      <c r="I8" s="618">
        <f>'Proiecte Timisoara'!I73</f>
        <v>2206250000</v>
      </c>
      <c r="J8" s="618">
        <f>'Proiecte Timisoara'!J73</f>
        <v>500000000</v>
      </c>
      <c r="K8" s="615">
        <f>'Proiecte Timisoara'!K73</f>
        <v>0</v>
      </c>
      <c r="L8" s="615">
        <f>'Proiecte Timisoara'!L73</f>
        <v>0</v>
      </c>
      <c r="M8" s="615">
        <f>'Proiecte Timisoara'!M73</f>
        <v>0</v>
      </c>
      <c r="N8" s="615">
        <f>'Proiecte Timisoara'!N73</f>
        <v>0</v>
      </c>
      <c r="O8" s="611"/>
      <c r="P8" s="607"/>
      <c r="Q8" s="607"/>
      <c r="R8" s="607"/>
      <c r="S8" s="607"/>
      <c r="T8" s="607"/>
      <c r="U8" s="607"/>
      <c r="V8" s="607"/>
      <c r="W8" s="607"/>
      <c r="X8" s="607"/>
      <c r="Y8" s="607"/>
    </row>
    <row r="9" spans="1:25" ht="131.25" customHeight="1">
      <c r="A9" s="615">
        <f>'Proiecte Timisoara'!A74</f>
        <v>137</v>
      </c>
      <c r="B9" s="615" t="str">
        <f>'Proiecte Timisoara'!B74</f>
        <v>Timişoara</v>
      </c>
      <c r="C9" s="615" t="str">
        <f>'Proiecte Timisoara'!C74</f>
        <v>Timiş</v>
      </c>
      <c r="D9" s="615" t="str">
        <f>'Proiecte Timisoara'!D74</f>
        <v>Proiect Regional de dezvoltare a infrastructurii de apa si apa uzata din judetul Timiș, în perioada 2014-2020</v>
      </c>
      <c r="E9" s="615" t="str">
        <f>'Proiecte Timisoara'!E74</f>
        <v>AQUATIM S.A. Timişoara
ADI APA CANAL Timis</v>
      </c>
      <c r="F9" s="615" t="str">
        <f>'Proiecte Timisoara'!F74</f>
        <v xml:space="preserve"> Obiectului proiectului:construirea/reabilitarea şi extinderea reţelelor de canalizare şi a staţiilor de epurare a apelor uzate  în aglomerări cuprinse între  2.000 l.e. şi  10.000 l.e.;                               
 Reabilitarea şi construcţia de staţii de tratare a apei potabile;   Construirea/reabilitarea şi extinderea sistemelor  de  distribuţie a apei potabile;                                                     
Proiectul vizează 45 de unităţi administrativ-teritoriale din judeţul Timiş  
Proiectul vizează 45 de unităţi administrativ-teritoriale din judeţul Timiş  - pe Polul de crestere se suprapun 9 localitati : Timişoara, Moşniţa Nouă, Remetea Mare, Săcălaz, Ghiroda (investitii doar in Giarmata Vii), Sânmihaiu Roman (investitii doar in Sânmihaiu German), Giarmata (plus Cerneteaz), Şag, Bucovăţ (plus Bazoşu Nou)</v>
      </c>
      <c r="G9" s="615" t="str">
        <f>'Proiecte Timisoara'!G74</f>
        <v>Aplicaţia de finanţare, inclusiv Studiul de fezabilitate,  în elaborare</v>
      </c>
      <c r="H9" s="615">
        <f>'Proiecte Timisoara'!H74</f>
        <v>60</v>
      </c>
      <c r="I9" s="618" t="str">
        <f>'Proiecte Timisoara'!I74</f>
        <v>675.000.000</v>
      </c>
      <c r="J9" s="618" t="str">
        <f>'Proiecte Timisoara'!J74</f>
        <v>150.000.000
 din care 49.945.432 Euro pentru 9 localitati (total proiect 45 localitati)</v>
      </c>
      <c r="K9" s="615" t="str">
        <f>'Proiecte Timisoara'!K74</f>
        <v>POIM</v>
      </c>
      <c r="L9" s="615">
        <f>'Proiecte Timisoara'!L74</f>
        <v>0</v>
      </c>
      <c r="M9" s="615">
        <f>'Proiecte Timisoara'!M74</f>
        <v>0</v>
      </c>
      <c r="N9" s="615">
        <f>'Proiecte Timisoara'!N74</f>
        <v>0</v>
      </c>
      <c r="O9" s="611"/>
      <c r="P9" s="607"/>
      <c r="Q9" s="607"/>
      <c r="R9" s="607"/>
      <c r="S9" s="607"/>
      <c r="T9" s="607"/>
      <c r="U9" s="607"/>
      <c r="V9" s="607"/>
      <c r="W9" s="607"/>
      <c r="X9" s="607"/>
      <c r="Y9" s="607"/>
    </row>
    <row r="10" spans="1:25" ht="75">
      <c r="A10" s="615">
        <f>'Proiecte Timisoara'!A76</f>
        <v>149</v>
      </c>
      <c r="B10" s="615" t="str">
        <f>'Proiecte Timisoara'!B76</f>
        <v>Timisoara</v>
      </c>
      <c r="C10" s="615" t="str">
        <f>'Proiecte Timisoara'!C76</f>
        <v>Timis</v>
      </c>
      <c r="D10" s="615" t="str">
        <f>'Proiecte Timisoara'!D76</f>
        <v>Smart metering și smart invoicing</v>
      </c>
      <c r="E10" s="615" t="str">
        <f>'Proiecte Timisoara'!E76</f>
        <v xml:space="preserve">Municipiul Timisoara
Compania Locală de Termoficare COLTERM S.A.      </v>
      </c>
      <c r="F10" s="615" t="str">
        <f>'Proiecte Timisoara'!F76</f>
        <v>Reducerea pierderilor, citirea echipamentelor de măsură la distanță și centralizarea automată a datelor; conformarea cu reglementările legale referitoare la informarea clienților privind consumul din perioada similară a anului precedent</v>
      </c>
      <c r="G10" s="615" t="str">
        <f>'Proiecte Timisoara'!G76</f>
        <v xml:space="preserve">Fisa/idee de proiect </v>
      </c>
      <c r="H10" s="615">
        <f>'Proiecte Timisoara'!H76</f>
        <v>24</v>
      </c>
      <c r="I10" s="618">
        <f>'Proiecte Timisoara'!I76</f>
        <v>20070000.324999999</v>
      </c>
      <c r="J10" s="618">
        <f>'Proiecte Timisoara'!J76</f>
        <v>4548442</v>
      </c>
      <c r="K10" s="615" t="str">
        <f>'Proiecte Timisoara'!K76</f>
        <v xml:space="preserve">POIM </v>
      </c>
      <c r="L10" s="615">
        <f>'Proiecte Timisoara'!L76</f>
        <v>0</v>
      </c>
      <c r="M10" s="615">
        <f>'Proiecte Timisoara'!M76</f>
        <v>0</v>
      </c>
      <c r="N10" s="615">
        <f>'Proiecte Timisoara'!N76</f>
        <v>0</v>
      </c>
      <c r="O10" s="611"/>
    </row>
    <row r="11" spans="1:25" ht="75">
      <c r="A11" s="615">
        <f>'Proiecte Timisoara'!A77</f>
        <v>150</v>
      </c>
      <c r="B11" s="615" t="str">
        <f>'Proiecte Timisoara'!B77</f>
        <v>Timisoara</v>
      </c>
      <c r="C11" s="615" t="str">
        <f>'Proiecte Timisoara'!C77</f>
        <v>Timis</v>
      </c>
      <c r="D11" s="615" t="str">
        <f>'Proiecte Timisoara'!D77</f>
        <v>Reabilitarea reţelelor primare şi secundare de termoficare si a recirculării ACM din Municipiul Timişoara</v>
      </c>
      <c r="E11" s="615" t="str">
        <f>'Proiecte Timisoara'!E77</f>
        <v xml:space="preserve">Municipiul Timisoara
Compania Locală de Termoficare COLTERM S.A.      </v>
      </c>
      <c r="F11" s="615" t="str">
        <f>'Proiecte Timisoara'!F77</f>
        <v>Reducerea pierderilor
 de energie în rețeaua de termoficare primara si secundara</v>
      </c>
      <c r="G11" s="615" t="str">
        <f>'Proiecte Timisoara'!G77</f>
        <v xml:space="preserve"> Studiu de fezabilitate</v>
      </c>
      <c r="H11" s="615">
        <f>'Proiecte Timisoara'!H77</f>
        <v>24</v>
      </c>
      <c r="I11" s="618">
        <f>'Proiecte Timisoara'!I77</f>
        <v>127110000.58749999</v>
      </c>
      <c r="J11" s="618">
        <f>'Proiecte Timisoara'!J77</f>
        <v>28806799</v>
      </c>
      <c r="K11" s="615" t="str">
        <f>'Proiecte Timisoara'!K77</f>
        <v xml:space="preserve">POIM </v>
      </c>
      <c r="L11" s="615">
        <f>'Proiecte Timisoara'!L77</f>
        <v>0</v>
      </c>
      <c r="M11" s="615">
        <f>'Proiecte Timisoara'!M77</f>
        <v>0</v>
      </c>
      <c r="N11" s="615">
        <f>'Proiecte Timisoara'!N77</f>
        <v>0</v>
      </c>
    </row>
    <row r="12" spans="1:25" ht="75">
      <c r="A12" s="615">
        <f>'Proiecte Timisoara'!A78</f>
        <v>151</v>
      </c>
      <c r="B12" s="615" t="str">
        <f>'Proiecte Timisoara'!B78</f>
        <v>Timisoara</v>
      </c>
      <c r="C12" s="615" t="str">
        <f>'Proiecte Timisoara'!C78</f>
        <v>Timis</v>
      </c>
      <c r="D12" s="615" t="str">
        <f>'Proiecte Timisoara'!D78</f>
        <v xml:space="preserve">Retehnologizare  CAF nr.1 CET Sud </v>
      </c>
      <c r="E12" s="615" t="str">
        <f>'Proiecte Timisoara'!E78</f>
        <v xml:space="preserve">Municipiul Timisoara
Compania Locală de Termoficare COLTERM S.A.      </v>
      </c>
      <c r="F12" s="615" t="str">
        <f>'Proiecte Timisoara'!F78</f>
        <v>Reducerea pierderilor 
conformarea cu normele de mediu, creșterea randamentului, creșterea aportului caloric al combustibilului solid</v>
      </c>
      <c r="G12" s="615" t="str">
        <f>'Proiecte Timisoara'!G78</f>
        <v xml:space="preserve">Fisa/idee de proiect </v>
      </c>
      <c r="H12" s="615">
        <f>'Proiecte Timisoara'!H78</f>
        <v>24</v>
      </c>
      <c r="I12" s="618">
        <f>'Proiecte Timisoara'!I78</f>
        <v>13380001.687499998</v>
      </c>
      <c r="J12" s="618">
        <f>'Proiecte Timisoara'!J78</f>
        <v>3032295</v>
      </c>
      <c r="K12" s="615" t="str">
        <f>'Proiecte Timisoara'!K78</f>
        <v>Termoficare  2016-2020</v>
      </c>
      <c r="L12" s="615">
        <f>'Proiecte Timisoara'!L78</f>
        <v>0</v>
      </c>
      <c r="M12" s="615">
        <f>'Proiecte Timisoara'!M78</f>
        <v>0</v>
      </c>
      <c r="N12" s="615">
        <f>'Proiecte Timisoara'!N78</f>
        <v>0</v>
      </c>
    </row>
    <row r="13" spans="1:25" ht="75">
      <c r="A13" s="615">
        <f>'Proiecte Timisoara'!A79</f>
        <v>152</v>
      </c>
      <c r="B13" s="615" t="str">
        <f>'Proiecte Timisoara'!B79</f>
        <v>Timisoara</v>
      </c>
      <c r="C13" s="615" t="str">
        <f>'Proiecte Timisoara'!C79</f>
        <v>Timis</v>
      </c>
      <c r="D13" s="615" t="str">
        <f>'Proiecte Timisoara'!D79</f>
        <v>Eficientizarea punctelor termice  si a centralelor termice  de  cartier</v>
      </c>
      <c r="E13" s="615" t="str">
        <f>'Proiecte Timisoara'!E79</f>
        <v xml:space="preserve">Municipiul Timisoara
Compania Locală de Termoficare COLTERM S.A.      </v>
      </c>
      <c r="F13" s="615" t="str">
        <f>'Proiecte Timisoara'!F79</f>
        <v>Reducerea pierderilor 
Transformarea PT cu  pierderi mari in statii de repompare a agentului primar si montarea de module termice la consumatori concomitent cu aport de energie solara in CT-uri si PT-uri</v>
      </c>
      <c r="G13" s="615" t="str">
        <f>'Proiecte Timisoara'!G79</f>
        <v>SF in derulare pentru o Centrala pilot</v>
      </c>
      <c r="H13" s="615">
        <f>'Proiecte Timisoara'!H79</f>
        <v>24</v>
      </c>
      <c r="I13" s="618">
        <f>'Proiecte Timisoara'!I79</f>
        <v>44600001.212499999</v>
      </c>
      <c r="J13" s="618">
        <f>'Proiecte Timisoara'!J79</f>
        <v>10107649</v>
      </c>
      <c r="K13" s="615" t="str">
        <f>'Proiecte Timisoara'!K79</f>
        <v>Termoficare  2016-2020</v>
      </c>
      <c r="L13" s="615">
        <f>'Proiecte Timisoara'!L79</f>
        <v>0</v>
      </c>
      <c r="M13" s="615">
        <f>'Proiecte Timisoara'!M79</f>
        <v>0</v>
      </c>
      <c r="N13" s="615">
        <f>'Proiecte Timisoara'!N79</f>
        <v>0</v>
      </c>
    </row>
    <row r="14" spans="1:25" ht="75">
      <c r="A14" s="615">
        <f>'Proiecte Timisoara'!A80</f>
        <v>153</v>
      </c>
      <c r="B14" s="615" t="str">
        <f>'Proiecte Timisoara'!B80</f>
        <v>Timisoara</v>
      </c>
      <c r="C14" s="615" t="str">
        <f>'Proiecte Timisoara'!C80</f>
        <v>Timis</v>
      </c>
      <c r="D14" s="615" t="str">
        <f>'Proiecte Timisoara'!D80</f>
        <v xml:space="preserve">Reabilitare  retea de transport </v>
      </c>
      <c r="E14" s="615" t="str">
        <f>'Proiecte Timisoara'!E80</f>
        <v xml:space="preserve">Municipiul Timisoara
Compania Locală de Termoficare COLTERM S.A.      </v>
      </c>
      <c r="F14" s="615" t="str">
        <f>'Proiecte Timisoara'!F80</f>
        <v xml:space="preserve">Reducerea pierderilor 
 de energie în rețeaua de termoficare primara </v>
      </c>
      <c r="G14" s="615" t="str">
        <f>'Proiecte Timisoara'!G80</f>
        <v xml:space="preserve">Fisa/idee de proiect </v>
      </c>
      <c r="H14" s="615">
        <f>'Proiecte Timisoara'!H80</f>
        <v>48</v>
      </c>
      <c r="I14" s="618">
        <f>'Proiecte Timisoara'!I80</f>
        <v>53519997.924999997</v>
      </c>
      <c r="J14" s="618">
        <f>'Proiecte Timisoara'!J80</f>
        <v>12129178</v>
      </c>
      <c r="K14" s="615" t="str">
        <f>'Proiecte Timisoara'!K80</f>
        <v>Termoficare  2016-2020</v>
      </c>
      <c r="L14" s="615">
        <f>'Proiecte Timisoara'!L80</f>
        <v>0</v>
      </c>
      <c r="M14" s="615">
        <f>'Proiecte Timisoara'!M80</f>
        <v>0</v>
      </c>
      <c r="N14" s="615">
        <f>'Proiecte Timisoara'!N80</f>
        <v>0</v>
      </c>
    </row>
    <row r="15" spans="1:25" ht="75">
      <c r="A15" s="615">
        <f>'Proiecte Timisoara'!A81</f>
        <v>154</v>
      </c>
      <c r="B15" s="615" t="str">
        <f>'Proiecte Timisoara'!B81</f>
        <v>Timisoara</v>
      </c>
      <c r="C15" s="615" t="str">
        <f>'Proiecte Timisoara'!C81</f>
        <v>Timis</v>
      </c>
      <c r="D15" s="615" t="str">
        <f>'Proiecte Timisoara'!D81</f>
        <v xml:space="preserve">Reabilitare  retea de distributie </v>
      </c>
      <c r="E15" s="615" t="str">
        <f>'Proiecte Timisoara'!E81</f>
        <v xml:space="preserve">Municipiul Timisoara
Compania Locală de Termoficare COLTERM S.A.      </v>
      </c>
      <c r="F15" s="615" t="str">
        <f>'Proiecte Timisoara'!F81</f>
        <v>Reducerea 
 pierderilor de energie în rețeaua de termoficare  secundara</v>
      </c>
      <c r="G15" s="615" t="str">
        <f>'Proiecte Timisoara'!G81</f>
        <v xml:space="preserve">Fisa/idee de proiect </v>
      </c>
      <c r="H15" s="615">
        <f>'Proiecte Timisoara'!H81</f>
        <v>48</v>
      </c>
      <c r="I15" s="618">
        <f>'Proiecte Timisoara'!I81</f>
        <v>49060001.774999999</v>
      </c>
      <c r="J15" s="618">
        <f>'Proiecte Timisoara'!J81</f>
        <v>11118414</v>
      </c>
      <c r="K15" s="615" t="str">
        <f>'Proiecte Timisoara'!K81</f>
        <v>Termoficare  2016-2020</v>
      </c>
      <c r="L15" s="615">
        <f>'Proiecte Timisoara'!L81</f>
        <v>0</v>
      </c>
      <c r="M15" s="615">
        <f>'Proiecte Timisoara'!M81</f>
        <v>0</v>
      </c>
      <c r="N15" s="615">
        <f>'Proiecte Timisoara'!N81</f>
        <v>0</v>
      </c>
    </row>
    <row r="16" spans="1:25" ht="75">
      <c r="A16" s="615">
        <f>'Proiecte Timisoara'!A82</f>
        <v>155</v>
      </c>
      <c r="B16" s="615" t="str">
        <f>'Proiecte Timisoara'!B82</f>
        <v>Timisoara</v>
      </c>
      <c r="C16" s="615" t="str">
        <f>'Proiecte Timisoara'!C82</f>
        <v>Timis</v>
      </c>
      <c r="D16" s="615" t="str">
        <f>'Proiecte Timisoara'!D82</f>
        <v xml:space="preserve">Maximizarea puterii livrate din CET Sud </v>
      </c>
      <c r="E16" s="615" t="str">
        <f>'Proiecte Timisoara'!E82</f>
        <v xml:space="preserve">Municipiul Timisoara
Compania Locală de Termoficare COLTERM S.A.      </v>
      </c>
      <c r="F16" s="615" t="str">
        <f>'Proiecte Timisoara'!F82</f>
        <v>Reducerea pierderilor 
creșterea cantității de energie livrată din CET SUD în vederea utilizării în procent mai mare a combustibilului mai ieftin (combustibilul solid)</v>
      </c>
      <c r="G16" s="615" t="str">
        <f>'Proiecte Timisoara'!G82</f>
        <v xml:space="preserve">studiu de fezabilitate </v>
      </c>
      <c r="H16" s="615">
        <f>'Proiecte Timisoara'!H82</f>
        <v>24</v>
      </c>
      <c r="I16" s="618">
        <f>'Proiecte Timisoara'!I82</f>
        <v>4460000.5625</v>
      </c>
      <c r="J16" s="618">
        <f>'Proiecte Timisoara'!J82</f>
        <v>1010765</v>
      </c>
      <c r="K16" s="615" t="str">
        <f>'Proiecte Timisoara'!K82</f>
        <v>Termoficare  2016-2020</v>
      </c>
      <c r="L16" s="615">
        <f>'Proiecte Timisoara'!L82</f>
        <v>0</v>
      </c>
      <c r="M16" s="615">
        <f>'Proiecte Timisoara'!M82</f>
        <v>0</v>
      </c>
      <c r="N16" s="615">
        <f>'Proiecte Timisoara'!N82</f>
        <v>0</v>
      </c>
    </row>
    <row r="17" spans="1:14" ht="63" customHeight="1">
      <c r="A17" s="613">
        <f>'Proiecte Timisoara'!A87</f>
        <v>164</v>
      </c>
      <c r="B17" s="613" t="str">
        <f>'Proiecte Timisoara'!B87</f>
        <v xml:space="preserve">Timişoara </v>
      </c>
      <c r="C17" s="613" t="str">
        <f>'Proiecte Timisoara'!C87</f>
        <v>Timis</v>
      </c>
      <c r="D17" s="615" t="str">
        <f>'Proiecte Timisoara'!D87</f>
        <v>„Retehnologizarea sistemului centralizat de termoficare din Municipiul Timişoara în vederea conformării la normele de protecţia mediului privind emisiile poluante în aer şi pentru creşterea eficienţei în alimentarea cu căldură urbană – Etapa a II-a”</v>
      </c>
      <c r="E17" s="615" t="str">
        <f>'Proiecte Timisoara'!E87</f>
        <v xml:space="preserve">Municipiul Timişoara şi S.C. Compania Locală de Termoficare COLTERM S.A.       </v>
      </c>
      <c r="F17" s="615" t="str">
        <f>'Proiecte Timisoara'!F87</f>
        <v>Obiectivele proiectului:
• Reabilitarea unor tronsoane din reţele termice primare şi secundare, aferente sistemului centralizat de alimentare cu căldură:
• Reţele termice de transport – 9.067 m traseu;
• Reţele termice de distribuţie – 20.095 m traseu.</v>
      </c>
      <c r="G17" s="613" t="str">
        <f>'Proiecte Timisoara'!G87</f>
        <v>SF</v>
      </c>
      <c r="H17" s="613">
        <f>'Proiecte Timisoara'!H87</f>
        <v>24</v>
      </c>
      <c r="I17" s="633">
        <f>'Proiecte Timisoara'!I87</f>
        <v>152164387.38749999</v>
      </c>
      <c r="J17" s="633">
        <f>'Proiecte Timisoara'!J87</f>
        <v>34484847</v>
      </c>
      <c r="K17" s="613" t="str">
        <f>'Proiecte Timisoara'!K87</f>
        <v xml:space="preserve">
POIM </v>
      </c>
      <c r="L17" s="613">
        <f>'Proiecte Timisoara'!L87</f>
        <v>0</v>
      </c>
      <c r="M17" s="613">
        <f>'Proiecte Timisoara'!M87</f>
        <v>0</v>
      </c>
      <c r="N17" s="613">
        <f>'Proiecte Timisoara'!N87</f>
        <v>0</v>
      </c>
    </row>
    <row r="18" spans="1:14" ht="90">
      <c r="A18" s="613">
        <f>'Proiecte Timisoara'!A89</f>
        <v>166</v>
      </c>
      <c r="B18" s="613" t="str">
        <f>'Proiecte Timisoara'!B89</f>
        <v>Timisoara</v>
      </c>
      <c r="C18" s="613" t="str">
        <f>'Proiecte Timisoara'!C89</f>
        <v>Timis</v>
      </c>
      <c r="D18" s="615" t="str">
        <f>'Proiecte Timisoara'!D89</f>
        <v xml:space="preserve">Cogenerare  de inalta eficienta  CT Dragalina </v>
      </c>
      <c r="E18" s="615" t="str">
        <f>'Proiecte Timisoara'!E89</f>
        <v xml:space="preserve">Municipiul Timisoara
Compania Locală de Termoficare COLTERM S.A.      </v>
      </c>
      <c r="F18" s="615" t="str">
        <f>'Proiecte Timisoara'!F89</f>
        <v>Obiectivele proiectului:
- Cresterea eficientei energetice 
- cogenerare energie termică și electrică în cadrul CT Dragalina în vederea creșterii
 - eficienței și asigurării consumului propriu de energie electrică</v>
      </c>
      <c r="G18" s="613" t="str">
        <f>'Proiecte Timisoara'!G89</f>
        <v xml:space="preserve">Fisa/idee de proiect </v>
      </c>
      <c r="H18" s="613">
        <f>'Proiecte Timisoara'!H89</f>
        <v>24</v>
      </c>
      <c r="I18" s="633">
        <f>'Proiecte Timisoara'!I89</f>
        <v>20699999.424999997</v>
      </c>
      <c r="J18" s="633">
        <f>'Proiecte Timisoara'!J89</f>
        <v>4691218</v>
      </c>
      <c r="K18" s="613" t="str">
        <f>'Proiecte Timisoara'!K89</f>
        <v>Termoficare  2016-2020</v>
      </c>
      <c r="L18" s="613">
        <f>'Proiecte Timisoara'!L89</f>
        <v>0</v>
      </c>
      <c r="M18" s="613">
        <f>'Proiecte Timisoara'!M89</f>
        <v>0</v>
      </c>
      <c r="N18" s="613">
        <f>'Proiecte Timisoara'!N89</f>
        <v>0</v>
      </c>
    </row>
    <row r="19" spans="1:14" ht="75">
      <c r="A19" s="613">
        <f>'Proiecte Timisoara'!A90</f>
        <v>167</v>
      </c>
      <c r="B19" s="613" t="str">
        <f>'Proiecte Timisoara'!B90</f>
        <v>Timisoara</v>
      </c>
      <c r="C19" s="613" t="str">
        <f>'Proiecte Timisoara'!C90</f>
        <v>Timis</v>
      </c>
      <c r="D19" s="615" t="str">
        <f>'Proiecte Timisoara'!D90</f>
        <v>Cogenerare  de inalta eficienta  CT UMT</v>
      </c>
      <c r="E19" s="615" t="str">
        <f>'Proiecte Timisoara'!E90</f>
        <v xml:space="preserve">Municipiul Timisoara
Compania Locală de Termoficare COLTERM S.A.      </v>
      </c>
      <c r="F19" s="615" t="str">
        <f>'Proiecte Timisoara'!F90</f>
        <v xml:space="preserve"> Obiectivul proiectului il constituie: cresterea eficientei energetice 
cogenerare energie termică și electrică în cadrul CT  UMT în vederea creșterii eficienței și asigurării consumului propriu de energie electrică</v>
      </c>
      <c r="G19" s="613" t="str">
        <f>'Proiecte Timisoara'!G90</f>
        <v xml:space="preserve">Fisa/idee de proiect </v>
      </c>
      <c r="H19" s="613">
        <f>'Proiecte Timisoara'!H90</f>
        <v>24</v>
      </c>
      <c r="I19" s="633">
        <f>'Proiecte Timisoara'!I90</f>
        <v>20699999.424999997</v>
      </c>
      <c r="J19" s="633">
        <f>'Proiecte Timisoara'!J90</f>
        <v>4691218</v>
      </c>
      <c r="K19" s="613" t="str">
        <f>'Proiecte Timisoara'!K90</f>
        <v>Termoficare  2016-2020</v>
      </c>
      <c r="L19" s="613">
        <f>'Proiecte Timisoara'!L90</f>
        <v>0</v>
      </c>
      <c r="M19" s="613">
        <f>'Proiecte Timisoara'!M90</f>
        <v>0</v>
      </c>
      <c r="N19" s="613">
        <f>'Proiecte Timisoara'!N90</f>
        <v>0</v>
      </c>
    </row>
    <row r="20" spans="1:14" ht="45">
      <c r="A20" s="613">
        <f>'Proiecte Timisoara'!A91</f>
        <v>169</v>
      </c>
      <c r="B20" s="613" t="str">
        <f>'Proiecte Timisoara'!B91</f>
        <v>Timişoara</v>
      </c>
      <c r="C20" s="613" t="str">
        <f>'Proiecte Timisoara'!C91</f>
        <v>Timiş</v>
      </c>
      <c r="D20" s="615" t="str">
        <f>'Proiecte Timisoara'!D91</f>
        <v>Timişoara - Capitală Europeană a Culturii 2021</v>
      </c>
      <c r="E20" s="615" t="str">
        <f>'Proiecte Timisoara'!E91</f>
        <v>Asociaţia Timişoara-Capitală Culturală Europeană</v>
      </c>
      <c r="F20" s="615">
        <f>'Proiecte Timisoara'!F91</f>
        <v>0</v>
      </c>
      <c r="G20" s="613">
        <f>'Proiecte Timisoara'!G91</f>
        <v>0</v>
      </c>
      <c r="H20" s="613">
        <f>'Proiecte Timisoara'!H91</f>
        <v>0</v>
      </c>
      <c r="I20" s="633" t="str">
        <f>'Proiecte Timisoara'!I91</f>
        <v xml:space="preserve">neestimat </v>
      </c>
      <c r="J20" s="633" t="str">
        <f>'Proiecte Timisoara'!J91</f>
        <v>neestimat</v>
      </c>
      <c r="K20" s="613">
        <f>'Proiecte Timisoara'!K91</f>
        <v>0</v>
      </c>
      <c r="L20" s="613" t="str">
        <f>'Proiecte Timisoara'!L91</f>
        <v>urmează să
 fie completat cu fişa de proiect/proiecte de la ACCE</v>
      </c>
      <c r="M20" s="613">
        <f>'Proiecte Timisoara'!M91</f>
        <v>0</v>
      </c>
      <c r="N20" s="613">
        <f>'Proiecte Timisoara'!N91</f>
        <v>0</v>
      </c>
    </row>
    <row r="21" spans="1:14" ht="105">
      <c r="A21" s="613">
        <f>'Proiecte Timisoara'!A150</f>
        <v>297</v>
      </c>
      <c r="B21" s="613" t="str">
        <f>'Proiecte Timisoara'!B150</f>
        <v>Timisoara</v>
      </c>
      <c r="C21" s="613" t="str">
        <f>'Proiecte Timisoara'!C150</f>
        <v>Timis</v>
      </c>
      <c r="D21" s="615" t="str">
        <f>'Proiecte Timisoara'!D150</f>
        <v xml:space="preserve">Construirea unei centrale  de cogenerare  care utilizeaza  ca si combustibil biomasa </v>
      </c>
      <c r="E21" s="615" t="str">
        <f>'Proiecte Timisoara'!E150</f>
        <v xml:space="preserve">Municipiul Timisoara
Compania Locală de Termoficare COLTERM S.A.      </v>
      </c>
      <c r="F21" s="615" t="str">
        <f>'Proiecte Timisoara'!F150</f>
        <v xml:space="preserve"> Obiectivul proiectului:cresterea productiei de energie din resurse regenerabile.In vederea conformarii la obiectivului UE trasat pina in 2020 si cunoscut sub denumirea de "20-20-20" precum si creșterea cotei de energie produsă din surse regenerabile, reducerea costurilor cu combustibilul, reducerea prețului produsului final</v>
      </c>
      <c r="G21" s="613" t="str">
        <f>'Proiecte Timisoara'!G150</f>
        <v>Fişă/idee de proiect</v>
      </c>
      <c r="H21" s="613">
        <f>'Proiecte Timisoara'!H150</f>
        <v>36</v>
      </c>
      <c r="I21" s="633">
        <f>'Proiecte Timisoara'!I150</f>
        <v>267600000</v>
      </c>
      <c r="J21" s="633">
        <f>'Proiecte Timisoara'!J150</f>
        <v>60645892</v>
      </c>
      <c r="K21" s="613" t="str">
        <f>'Proiecte Timisoara'!K150</f>
        <v xml:space="preserve">POIM </v>
      </c>
      <c r="L21" s="613">
        <f>'Proiecte Timisoara'!L150</f>
        <v>0</v>
      </c>
      <c r="M21" s="613">
        <f>'Proiecte Timisoara'!M150</f>
        <v>0</v>
      </c>
      <c r="N21" s="613">
        <f>'Proiecte Timisoara'!N150</f>
        <v>0</v>
      </c>
    </row>
    <row r="22" spans="1:14" ht="75">
      <c r="A22" s="613">
        <f>'Proiecte Timisoara'!A151</f>
        <v>298</v>
      </c>
      <c r="B22" s="613" t="str">
        <f>'Proiecte Timisoara'!B151</f>
        <v>Timisoara</v>
      </c>
      <c r="C22" s="613" t="str">
        <f>'Proiecte Timisoara'!C151</f>
        <v>Timis</v>
      </c>
      <c r="D22" s="615" t="str">
        <f>'Proiecte Timisoara'!D151</f>
        <v>Utilizarea Energiei geotermale</v>
      </c>
      <c r="E22" s="615" t="str">
        <f>'Proiecte Timisoara'!E151</f>
        <v xml:space="preserve">Municipiul Timisoara
Compania Locală de Termoficare COLTERM S.A.      </v>
      </c>
      <c r="F22" s="615" t="str">
        <f>'Proiecte Timisoara'!F151</f>
        <v xml:space="preserve"> Obiectivul proiectului:cresterea productiei de energie din resurse regenerabile,Creșterea cotei de energie produsă din surse regenerabile, reducerea costurilor cu combustibilul</v>
      </c>
      <c r="G22" s="613" t="str">
        <f>'Proiecte Timisoara'!G151</f>
        <v>Fişă/idee de proiect</v>
      </c>
      <c r="H22" s="613">
        <f>'Proiecte Timisoara'!H151</f>
        <v>24</v>
      </c>
      <c r="I22" s="633">
        <f>'Proiecte Timisoara'!I151</f>
        <v>13380000</v>
      </c>
      <c r="J22" s="633">
        <f>'Proiecte Timisoara'!J151</f>
        <v>3032295</v>
      </c>
      <c r="K22" s="613" t="str">
        <f>'Proiecte Timisoara'!K151</f>
        <v xml:space="preserve">POIM </v>
      </c>
      <c r="L22" s="613">
        <f>'Proiecte Timisoara'!L151</f>
        <v>0</v>
      </c>
      <c r="M22" s="613">
        <f>'Proiecte Timisoara'!M151</f>
        <v>0</v>
      </c>
      <c r="N22" s="613">
        <f>'Proiecte Timisoara'!N151</f>
        <v>0</v>
      </c>
    </row>
    <row r="23" spans="1:14" ht="135">
      <c r="A23" s="613">
        <f>'Proiecte Timisoara'!A203</f>
        <v>352</v>
      </c>
      <c r="B23" s="613" t="str">
        <f>'Proiecte Timisoara'!B203</f>
        <v>Timisoara</v>
      </c>
      <c r="C23" s="613" t="str">
        <f>'Proiecte Timisoara'!C203</f>
        <v>Timis</v>
      </c>
      <c r="D23" s="615" t="str">
        <f>'Proiecte Timisoara'!D203</f>
        <v>Implementarea Sistemului de Control Intern Managerial de tip BSC</v>
      </c>
      <c r="E23" s="615" t="str">
        <f>'Proiecte Timisoara'!E203</f>
        <v xml:space="preserve">Municipiul Timisoara- Directia Politiei Locale Timisoara </v>
      </c>
      <c r="F23" s="615" t="str">
        <f>'Proiecte Timisoara'!F203</f>
        <v xml:space="preserve"> Obiecitivele  proiectului:
-Eficientizare organizationala, operationala si individuala in cadrul Directiei Politiei Locale Timisoara prin:
-Utilizarea Sistemelor de Masurare a Performantei
- Achizitia si  implementarea unui  sistem de management al performantei pentru a obtine rezultate mai bune in activitatile desfasurate in organizatie
- Achizitie de licente</v>
      </c>
      <c r="G23" s="613" t="str">
        <f>'Proiecte Timisoara'!G203</f>
        <v xml:space="preserve">Fisa/Idee de proiect </v>
      </c>
      <c r="H23" s="613">
        <f>'Proiecte Timisoara'!H203</f>
        <v>18</v>
      </c>
      <c r="I23" s="633">
        <f>'Proiecte Timisoara'!I203</f>
        <v>661875</v>
      </c>
      <c r="J23" s="633">
        <f>'Proiecte Timisoara'!J203</f>
        <v>150000</v>
      </c>
      <c r="K23" s="613" t="str">
        <f>'Proiecte Timisoara'!K203</f>
        <v xml:space="preserve"> POCA  </v>
      </c>
      <c r="L23" s="613">
        <f>'Proiecte Timisoara'!L203</f>
        <v>0</v>
      </c>
      <c r="M23" s="613">
        <f>'Proiecte Timisoara'!M203</f>
        <v>0</v>
      </c>
      <c r="N23" s="613">
        <f>'Proiecte Timisoara'!N203</f>
        <v>0</v>
      </c>
    </row>
    <row r="24" spans="1:14" ht="287.25" customHeight="1">
      <c r="A24" s="613">
        <f>'Proiecte Timisoara'!A216</f>
        <v>364</v>
      </c>
      <c r="B24" s="613" t="str">
        <f>'Proiecte Timisoara'!B216</f>
        <v>Timişoara</v>
      </c>
      <c r="C24" s="613" t="str">
        <f>'Proiecte Timisoara'!C216</f>
        <v>Timiş</v>
      </c>
      <c r="D24" s="615" t="str">
        <f>'Proiecte Timisoara'!D216</f>
        <v>Constituire Grup de Acţiune Locală(GAL) şi elaborare strategie de dezvoltare</v>
      </c>
      <c r="E24" s="615" t="str">
        <f>'Proiecte Timisoara'!E216</f>
        <v>Municipiul Timişoara</v>
      </c>
      <c r="F24" s="615" t="str">
        <f>'Proiecte Timisoara'!F216</f>
        <v xml:space="preserve">Constituirea GAL-ului şi elaborarea strategiei sale de dezvoltare şi a planului de acţiune. Grupul de acţiune locală (GAL) trebuie să fie constituit la nivel urban şi să fie format din reprezentanţi ai intereselor socio-economice locale ale sectoarelor public şi privat, precum antreprenori şi asociaţiile acestora, autorităţi locale, asociaţii de cartier sau asociaţii urbane, grupuri de cetăţeni (minorităţi, cetăţeni vârstnici, femei/bărbaţi, tineri, antreprenori, etc), organizaţii comunitare şi voluntare, etc. Conform ghidului general POR, în procesul decizional de selecţie, cel puţin 50% din drepturile de vot trebuie să le revină partenerilor din sectorul privat şi niciun grup de interese nu trebuie să deţină singur mai mult de 49% din drepturile de vot.
Din punctul de vedere al dimensiunii, populaţia vizată de GAL va cuprinde între 10.000 şi 150.000 de locuitori. Teritoriul va cuprinde una sau mai multe zone urbane marginalizate (cum ar fi zone de tip ghetou cu blocuri) alături de zona urbană funcţională din care fac parte acestea. 
</v>
      </c>
      <c r="G24" s="613" t="str">
        <f>'Proiecte Timisoara'!G216</f>
        <v xml:space="preserve">Fisa/Idee de proiect </v>
      </c>
      <c r="H24" s="613">
        <f>'Proiecte Timisoara'!H216</f>
        <v>5</v>
      </c>
      <c r="I24" s="633">
        <f>'Proiecte Timisoara'!I216</f>
        <v>441250</v>
      </c>
      <c r="J24" s="633">
        <f>'Proiecte Timisoara'!J216</f>
        <v>100000</v>
      </c>
      <c r="K24" s="613" t="str">
        <f>'Proiecte Timisoara'!K216</f>
        <v>POCA</v>
      </c>
      <c r="L24" s="613">
        <f>'Proiecte Timisoara'!L216</f>
        <v>0</v>
      </c>
      <c r="M24" s="613">
        <f>'Proiecte Timisoara'!M216</f>
        <v>0</v>
      </c>
      <c r="N24" s="613">
        <f>'Proiecte Timisoara'!N216</f>
        <v>0</v>
      </c>
    </row>
    <row r="25" spans="1:14" ht="45">
      <c r="A25" s="613">
        <f>'Proiecte Timisoara'!A217</f>
        <v>365</v>
      </c>
      <c r="B25" s="613" t="str">
        <f>'Proiecte Timisoara'!B217</f>
        <v>Timisoara</v>
      </c>
      <c r="C25" s="613" t="str">
        <f>'Proiecte Timisoara'!C217</f>
        <v>Timis</v>
      </c>
      <c r="D25" s="615" t="str">
        <f>'Proiecte Timisoara'!D217</f>
        <v xml:space="preserve">Formare pentru asigurarea  eticii si creşterii integritatii </v>
      </c>
      <c r="E25" s="615" t="str">
        <f>'Proiecte Timisoara'!E217</f>
        <v xml:space="preserve"> Municipiul Timisoara
</v>
      </c>
      <c r="F25" s="615" t="str">
        <f>'Proiecte Timisoara'!F217</f>
        <v>Programe de perfectionare a functionarilor publici</v>
      </c>
      <c r="G25" s="613" t="str">
        <f>'Proiecte Timisoara'!G217</f>
        <v xml:space="preserve">Fisa/Idee de proiect </v>
      </c>
      <c r="H25" s="613">
        <f>'Proiecte Timisoara'!H217</f>
        <v>24</v>
      </c>
      <c r="I25" s="633" t="str">
        <f>'Proiecte Timisoara'!I217</f>
        <v>neestimat</v>
      </c>
      <c r="J25" s="633" t="str">
        <f>'Proiecte Timisoara'!J217</f>
        <v>neestimat</v>
      </c>
      <c r="K25" s="613" t="str">
        <f>'Proiecte Timisoara'!K217</f>
        <v>POCA</v>
      </c>
      <c r="L25" s="613">
        <f>'Proiecte Timisoara'!L217</f>
        <v>0</v>
      </c>
      <c r="M25" s="613">
        <f>'Proiecte Timisoara'!M217</f>
        <v>0</v>
      </c>
      <c r="N25" s="613">
        <f>'Proiecte Timisoara'!N217</f>
        <v>0</v>
      </c>
    </row>
  </sheetData>
  <mergeCells count="2">
    <mergeCell ref="A2:K2"/>
    <mergeCell ref="A3:B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sheetPr>
    <pageSetUpPr fitToPage="1"/>
  </sheetPr>
  <dimension ref="A1:IV892"/>
  <sheetViews>
    <sheetView tabSelected="1" zoomScale="70" zoomScaleNormal="70" zoomScaleSheetLayoutView="70" workbookViewId="0">
      <selection activeCell="A2" sqref="A2:K12"/>
    </sheetView>
  </sheetViews>
  <sheetFormatPr defaultColWidth="15.140625" defaultRowHeight="15" customHeight="1"/>
  <cols>
    <col min="1" max="1" width="8.28515625" style="184" customWidth="1"/>
    <col min="2" max="2" width="13.85546875" style="37" customWidth="1"/>
    <col min="3" max="3" width="11.140625" style="37" customWidth="1"/>
    <col min="4" max="4" width="33.42578125" customWidth="1"/>
    <col min="5" max="5" width="27.5703125" style="179" customWidth="1"/>
    <col min="6" max="6" width="82.85546875" style="185" customWidth="1"/>
    <col min="7" max="7" width="31.42578125" style="37" customWidth="1"/>
    <col min="8" max="8" width="17.28515625" style="180" customWidth="1"/>
    <col min="9" max="9" width="26.7109375" style="37" customWidth="1"/>
    <col min="10" max="10" width="28.140625" style="186" customWidth="1"/>
    <col min="11" max="11" width="24.28515625" style="443" customWidth="1"/>
    <col min="12" max="12" width="26.85546875" hidden="1" customWidth="1"/>
    <col min="13" max="13" width="20.28515625" hidden="1" customWidth="1"/>
    <col min="14" max="15" width="20.28515625" style="642" customWidth="1"/>
    <col min="16" max="16" width="21.5703125" customWidth="1"/>
    <col min="17" max="17" width="21.5703125" style="642" customWidth="1"/>
  </cols>
  <sheetData>
    <row r="1" spans="1:61" ht="12" customHeight="1">
      <c r="A1" s="192"/>
      <c r="B1" s="197"/>
      <c r="C1" s="36"/>
      <c r="D1" s="198"/>
      <c r="E1" s="66"/>
      <c r="F1" s="66"/>
      <c r="G1" s="20"/>
      <c r="H1" s="20"/>
      <c r="I1" s="20"/>
      <c r="J1" s="437"/>
      <c r="K1" s="237"/>
    </row>
    <row r="2" spans="1:61" ht="63" customHeight="1">
      <c r="A2" s="802" t="s">
        <v>1642</v>
      </c>
      <c r="B2" s="803"/>
      <c r="C2" s="803"/>
      <c r="D2" s="803"/>
      <c r="E2" s="803"/>
      <c r="F2" s="803"/>
      <c r="G2" s="803"/>
      <c r="H2" s="803"/>
      <c r="I2" s="803"/>
      <c r="J2" s="803"/>
      <c r="K2" s="803"/>
      <c r="L2" s="560" t="s">
        <v>1687</v>
      </c>
      <c r="M2" s="560" t="s">
        <v>1645</v>
      </c>
      <c r="N2" s="560" t="s">
        <v>1763</v>
      </c>
      <c r="O2" s="560" t="s">
        <v>1770</v>
      </c>
      <c r="P2" s="560" t="s">
        <v>1666</v>
      </c>
      <c r="Q2" s="644"/>
    </row>
    <row r="3" spans="1:61" ht="14.25" customHeight="1">
      <c r="A3" s="804"/>
      <c r="B3" s="804"/>
      <c r="C3" s="510"/>
      <c r="D3" s="511"/>
      <c r="E3" s="510"/>
      <c r="F3" s="511"/>
      <c r="G3" s="512" t="s">
        <v>0</v>
      </c>
      <c r="H3" s="513"/>
      <c r="I3" s="512"/>
      <c r="J3" s="514"/>
      <c r="K3" s="512"/>
      <c r="L3" s="505"/>
      <c r="M3" s="505"/>
      <c r="N3" s="640"/>
      <c r="O3" s="640"/>
      <c r="P3" s="427"/>
      <c r="Q3" s="645"/>
    </row>
    <row r="4" spans="1:61" ht="75" customHeight="1">
      <c r="A4" s="182" t="s">
        <v>1</v>
      </c>
      <c r="B4" s="195" t="s">
        <v>2</v>
      </c>
      <c r="C4" s="194" t="s">
        <v>3</v>
      </c>
      <c r="D4" s="195" t="s">
        <v>4</v>
      </c>
      <c r="E4" s="195" t="s">
        <v>5</v>
      </c>
      <c r="F4" s="195" t="s">
        <v>6</v>
      </c>
      <c r="G4" s="195" t="s">
        <v>1607</v>
      </c>
      <c r="H4" s="195" t="s">
        <v>8</v>
      </c>
      <c r="I4" s="195" t="s">
        <v>9</v>
      </c>
      <c r="J4" s="195" t="s">
        <v>10</v>
      </c>
      <c r="K4" s="195" t="s">
        <v>11</v>
      </c>
      <c r="L4" s="505"/>
      <c r="M4" s="505"/>
      <c r="N4" s="640"/>
      <c r="O4" s="640"/>
      <c r="P4" s="505"/>
      <c r="Q4" s="421"/>
    </row>
    <row r="5" spans="1:61" s="458" customFormat="1" ht="41.25" customHeight="1">
      <c r="A5" s="800" t="s">
        <v>640</v>
      </c>
      <c r="B5" s="801"/>
      <c r="C5" s="801"/>
      <c r="D5" s="801"/>
      <c r="E5" s="801"/>
      <c r="F5" s="801"/>
      <c r="G5" s="801"/>
      <c r="H5" s="801"/>
      <c r="I5" s="801"/>
      <c r="J5" s="801"/>
      <c r="K5" s="801"/>
      <c r="L5" s="518"/>
      <c r="M5" s="518"/>
      <c r="N5" s="518"/>
      <c r="O5" s="518"/>
      <c r="P5" s="518"/>
      <c r="Q5" s="646"/>
    </row>
    <row r="6" spans="1:61" ht="241.5" customHeight="1">
      <c r="A6" s="500">
        <v>1</v>
      </c>
      <c r="B6" s="187" t="s">
        <v>32</v>
      </c>
      <c r="C6" s="187" t="s">
        <v>33</v>
      </c>
      <c r="D6" s="187" t="s">
        <v>646</v>
      </c>
      <c r="E6" s="187" t="s">
        <v>662</v>
      </c>
      <c r="F6" s="246" t="s">
        <v>645</v>
      </c>
      <c r="G6" s="187" t="s">
        <v>590</v>
      </c>
      <c r="H6" s="187">
        <v>24</v>
      </c>
      <c r="I6" s="206" t="s">
        <v>660</v>
      </c>
      <c r="J6" s="206" t="s">
        <v>625</v>
      </c>
      <c r="K6" s="183" t="s">
        <v>647</v>
      </c>
      <c r="L6" s="505"/>
      <c r="M6" s="505"/>
      <c r="N6" s="640"/>
      <c r="O6" s="640"/>
      <c r="P6" s="505"/>
      <c r="Q6" s="421"/>
    </row>
    <row r="7" spans="1:61" s="238" customFormat="1" ht="111.75" customHeight="1">
      <c r="A7" s="498">
        <v>2</v>
      </c>
      <c r="B7" s="183" t="s">
        <v>43</v>
      </c>
      <c r="C7" s="175" t="s">
        <v>33</v>
      </c>
      <c r="D7" s="175" t="s">
        <v>667</v>
      </c>
      <c r="E7" s="175" t="s">
        <v>585</v>
      </c>
      <c r="F7" s="177" t="s">
        <v>620</v>
      </c>
      <c r="G7" s="183" t="s">
        <v>665</v>
      </c>
      <c r="H7" s="498">
        <v>24</v>
      </c>
      <c r="I7" s="178">
        <f>J7*4.4125</f>
        <v>26474999.999999996</v>
      </c>
      <c r="J7" s="288">
        <v>6000000</v>
      </c>
      <c r="K7" s="498" t="s">
        <v>629</v>
      </c>
      <c r="L7" s="175"/>
      <c r="M7" s="175"/>
      <c r="N7" s="175"/>
      <c r="O7" s="175"/>
      <c r="P7" s="175"/>
    </row>
    <row r="8" spans="1:61" ht="89.25" customHeight="1">
      <c r="A8" s="500">
        <v>3</v>
      </c>
      <c r="B8" s="187" t="s">
        <v>32</v>
      </c>
      <c r="C8" s="187" t="s">
        <v>33</v>
      </c>
      <c r="D8" s="183" t="s">
        <v>666</v>
      </c>
      <c r="E8" s="183" t="s">
        <v>659</v>
      </c>
      <c r="F8" s="190" t="s">
        <v>37</v>
      </c>
      <c r="G8" s="183" t="s">
        <v>38</v>
      </c>
      <c r="H8" s="515" t="s">
        <v>658</v>
      </c>
      <c r="I8" s="206">
        <f>J8*4.4125</f>
        <v>13237499.999999998</v>
      </c>
      <c r="J8" s="288">
        <v>3000000</v>
      </c>
      <c r="K8" s="183" t="s">
        <v>636</v>
      </c>
      <c r="L8" s="505"/>
      <c r="M8" s="505"/>
      <c r="N8" s="640"/>
      <c r="O8" s="640"/>
      <c r="P8" s="505"/>
      <c r="Q8" s="421"/>
    </row>
    <row r="9" spans="1:61" ht="71.25" customHeight="1">
      <c r="A9" s="500">
        <v>4</v>
      </c>
      <c r="B9" s="183" t="s">
        <v>39</v>
      </c>
      <c r="C9" s="183" t="s">
        <v>40</v>
      </c>
      <c r="D9" s="183" t="s">
        <v>41</v>
      </c>
      <c r="E9" s="183" t="s">
        <v>643</v>
      </c>
      <c r="F9" s="183" t="s">
        <v>42</v>
      </c>
      <c r="G9" s="207" t="s">
        <v>591</v>
      </c>
      <c r="H9" s="183">
        <v>24</v>
      </c>
      <c r="I9" s="206" t="s">
        <v>660</v>
      </c>
      <c r="J9" s="206" t="s">
        <v>625</v>
      </c>
      <c r="K9" s="183" t="s">
        <v>648</v>
      </c>
      <c r="L9" s="505"/>
      <c r="M9" s="505"/>
      <c r="N9" s="640"/>
      <c r="O9" s="640"/>
      <c r="P9" s="505"/>
      <c r="Q9" s="421"/>
    </row>
    <row r="10" spans="1:61" s="457" customFormat="1" ht="41.25" customHeight="1">
      <c r="A10" s="800" t="s">
        <v>1633</v>
      </c>
      <c r="B10" s="801"/>
      <c r="C10" s="801"/>
      <c r="D10" s="801"/>
      <c r="E10" s="801"/>
      <c r="F10" s="801"/>
      <c r="G10" s="801"/>
      <c r="H10" s="801"/>
      <c r="I10" s="801"/>
      <c r="J10" s="801"/>
      <c r="K10" s="801"/>
      <c r="L10" s="516"/>
      <c r="M10" s="516"/>
      <c r="N10" s="516"/>
      <c r="O10" s="516"/>
      <c r="P10" s="516"/>
      <c r="Q10" s="647"/>
    </row>
    <row r="11" spans="1:61" s="176" customFormat="1" ht="69" customHeight="1">
      <c r="A11" s="688">
        <v>5</v>
      </c>
      <c r="B11" s="188" t="s">
        <v>43</v>
      </c>
      <c r="C11" s="188" t="s">
        <v>44</v>
      </c>
      <c r="D11" s="188" t="s">
        <v>45</v>
      </c>
      <c r="E11" s="188" t="s">
        <v>46</v>
      </c>
      <c r="F11" s="320" t="s">
        <v>618</v>
      </c>
      <c r="G11" s="694" t="s">
        <v>591</v>
      </c>
      <c r="H11" s="188">
        <v>36</v>
      </c>
      <c r="I11" s="239">
        <f>J11*4.4125</f>
        <v>13237499.999999998</v>
      </c>
      <c r="J11" s="239">
        <v>3000000</v>
      </c>
      <c r="K11" s="188" t="s">
        <v>62</v>
      </c>
      <c r="L11" s="467"/>
      <c r="M11" s="467"/>
      <c r="N11" s="467"/>
      <c r="O11" s="467" t="s">
        <v>1822</v>
      </c>
      <c r="P11" s="467"/>
      <c r="Q11" s="650"/>
    </row>
    <row r="12" spans="1:61" s="181" customFormat="1" ht="81" customHeight="1">
      <c r="A12" s="500">
        <v>6</v>
      </c>
      <c r="B12" s="183" t="s">
        <v>32</v>
      </c>
      <c r="C12" s="498" t="s">
        <v>44</v>
      </c>
      <c r="D12" s="183" t="s">
        <v>654</v>
      </c>
      <c r="E12" s="183" t="s">
        <v>652</v>
      </c>
      <c r="F12" s="208" t="s">
        <v>655</v>
      </c>
      <c r="G12" s="183" t="s">
        <v>591</v>
      </c>
      <c r="H12" s="183">
        <v>60</v>
      </c>
      <c r="I12" s="206">
        <f>J12*4.4125</f>
        <v>8825000</v>
      </c>
      <c r="J12" s="206">
        <v>2000000</v>
      </c>
      <c r="K12" s="183" t="s">
        <v>62</v>
      </c>
      <c r="L12" s="517"/>
      <c r="M12" s="517"/>
      <c r="N12" s="517"/>
      <c r="O12" s="517"/>
      <c r="P12" s="517"/>
      <c r="Q12" s="648"/>
    </row>
    <row r="13" spans="1:61" s="234" customFormat="1" ht="255" customHeight="1">
      <c r="A13" s="500">
        <v>7</v>
      </c>
      <c r="B13" s="187" t="s">
        <v>32</v>
      </c>
      <c r="C13" s="498" t="s">
        <v>44</v>
      </c>
      <c r="D13" s="183" t="s">
        <v>47</v>
      </c>
      <c r="E13" s="183" t="s">
        <v>623</v>
      </c>
      <c r="F13" s="190" t="s">
        <v>48</v>
      </c>
      <c r="G13" s="183" t="s">
        <v>593</v>
      </c>
      <c r="H13" s="183">
        <v>24</v>
      </c>
      <c r="I13" s="206">
        <f>J13*4.4125</f>
        <v>8825000</v>
      </c>
      <c r="J13" s="206">
        <v>2000000</v>
      </c>
      <c r="K13" s="183" t="s">
        <v>624</v>
      </c>
      <c r="L13" s="505"/>
      <c r="M13" s="505"/>
      <c r="N13" s="640"/>
      <c r="O13" s="640"/>
      <c r="P13" s="505"/>
      <c r="Q13" s="421"/>
    </row>
    <row r="14" spans="1:61" s="385" customFormat="1" ht="41.25" customHeight="1">
      <c r="A14" s="800" t="s">
        <v>656</v>
      </c>
      <c r="B14" s="801"/>
      <c r="C14" s="801"/>
      <c r="D14" s="801"/>
      <c r="E14" s="801"/>
      <c r="F14" s="801"/>
      <c r="G14" s="801"/>
      <c r="H14" s="801"/>
      <c r="I14" s="801"/>
      <c r="J14" s="801"/>
      <c r="K14" s="801"/>
      <c r="L14" s="518"/>
      <c r="M14" s="519"/>
      <c r="N14" s="519"/>
      <c r="O14" s="519"/>
      <c r="P14" s="518"/>
      <c r="Q14" s="646"/>
      <c r="R14" s="435"/>
      <c r="S14" s="435"/>
      <c r="T14" s="435"/>
      <c r="U14" s="435"/>
      <c r="V14" s="435"/>
      <c r="W14" s="435"/>
      <c r="X14" s="435"/>
      <c r="Y14" s="435"/>
      <c r="Z14" s="435"/>
      <c r="AA14" s="435"/>
      <c r="AB14" s="435"/>
      <c r="AC14" s="435"/>
      <c r="AD14" s="435"/>
      <c r="AE14" s="435"/>
      <c r="AF14" s="435"/>
      <c r="AG14" s="435"/>
      <c r="AH14" s="435"/>
      <c r="AI14" s="435"/>
      <c r="AJ14" s="435"/>
      <c r="AK14" s="435"/>
      <c r="AL14" s="435"/>
      <c r="AM14" s="435"/>
      <c r="AN14" s="435"/>
      <c r="AO14" s="435"/>
      <c r="AP14" s="435"/>
      <c r="AQ14" s="435"/>
      <c r="AR14" s="435"/>
      <c r="AS14" s="435"/>
      <c r="AT14" s="435"/>
      <c r="AU14" s="435"/>
      <c r="AV14" s="435"/>
      <c r="AW14" s="435"/>
      <c r="AX14" s="435"/>
      <c r="AY14" s="435"/>
      <c r="AZ14" s="435"/>
      <c r="BA14" s="435"/>
      <c r="BB14" s="435"/>
      <c r="BC14" s="435"/>
      <c r="BD14" s="435"/>
      <c r="BE14" s="435"/>
      <c r="BF14" s="435"/>
      <c r="BG14" s="435"/>
      <c r="BH14" s="435"/>
      <c r="BI14" s="435"/>
    </row>
    <row r="15" spans="1:61" ht="105.75" customHeight="1">
      <c r="A15" s="500">
        <v>8</v>
      </c>
      <c r="B15" s="187" t="s">
        <v>32</v>
      </c>
      <c r="C15" s="183" t="s">
        <v>44</v>
      </c>
      <c r="D15" s="183" t="s">
        <v>664</v>
      </c>
      <c r="E15" s="183" t="s">
        <v>663</v>
      </c>
      <c r="F15" s="208" t="s">
        <v>613</v>
      </c>
      <c r="G15" s="183" t="s">
        <v>594</v>
      </c>
      <c r="H15" s="183">
        <v>36</v>
      </c>
      <c r="I15" s="206">
        <f>J15*4.4125</f>
        <v>198562499.99999997</v>
      </c>
      <c r="J15" s="206">
        <v>45000000</v>
      </c>
      <c r="K15" s="183" t="s">
        <v>592</v>
      </c>
      <c r="L15" s="505"/>
      <c r="M15" s="505"/>
      <c r="N15" s="640"/>
      <c r="O15" s="640"/>
      <c r="P15" s="505"/>
      <c r="Q15" s="421"/>
    </row>
    <row r="16" spans="1:61" s="385" customFormat="1" ht="41.25" customHeight="1">
      <c r="A16" s="800" t="s">
        <v>657</v>
      </c>
      <c r="B16" s="801"/>
      <c r="C16" s="801"/>
      <c r="D16" s="801"/>
      <c r="E16" s="801"/>
      <c r="F16" s="801"/>
      <c r="G16" s="801"/>
      <c r="H16" s="801"/>
      <c r="I16" s="801"/>
      <c r="J16" s="801"/>
      <c r="K16" s="801"/>
      <c r="L16" s="518"/>
      <c r="M16" s="518"/>
      <c r="N16" s="518"/>
      <c r="O16" s="518"/>
      <c r="P16" s="518"/>
      <c r="Q16" s="646"/>
      <c r="BH16" s="435"/>
      <c r="BI16" s="435"/>
    </row>
    <row r="17" spans="1:61" ht="182.25" customHeight="1">
      <c r="A17" s="209">
        <v>9</v>
      </c>
      <c r="B17" s="506" t="s">
        <v>32</v>
      </c>
      <c r="C17" s="506" t="s">
        <v>40</v>
      </c>
      <c r="D17" s="506" t="s">
        <v>238</v>
      </c>
      <c r="E17" s="506" t="s">
        <v>637</v>
      </c>
      <c r="F17" s="213" t="s">
        <v>638</v>
      </c>
      <c r="G17" s="506" t="s">
        <v>610</v>
      </c>
      <c r="H17" s="214">
        <v>24</v>
      </c>
      <c r="I17" s="215">
        <f>J17*4.4125</f>
        <v>15443749.999999998</v>
      </c>
      <c r="J17" s="520">
        <v>3500000</v>
      </c>
      <c r="K17" s="506" t="s">
        <v>639</v>
      </c>
      <c r="L17" s="505"/>
      <c r="M17" s="505"/>
      <c r="N17" s="640"/>
      <c r="O17" s="640"/>
      <c r="P17" s="505"/>
      <c r="Q17" s="421"/>
    </row>
    <row r="18" spans="1:61" ht="133.5" customHeight="1">
      <c r="A18" s="690">
        <v>10</v>
      </c>
      <c r="B18" s="689" t="s">
        <v>43</v>
      </c>
      <c r="C18" s="733" t="s">
        <v>44</v>
      </c>
      <c r="D18" s="689" t="s">
        <v>49</v>
      </c>
      <c r="E18" s="689" t="s">
        <v>50</v>
      </c>
      <c r="F18" s="734" t="s">
        <v>634</v>
      </c>
      <c r="G18" s="689" t="s">
        <v>594</v>
      </c>
      <c r="H18" s="689">
        <v>24</v>
      </c>
      <c r="I18" s="735">
        <f>J18*4.4125</f>
        <v>24268749.999999996</v>
      </c>
      <c r="J18" s="271">
        <v>5500000</v>
      </c>
      <c r="K18" s="689" t="s">
        <v>649</v>
      </c>
      <c r="L18" s="505"/>
      <c r="M18" s="505"/>
      <c r="N18" s="640"/>
      <c r="O18" s="548" t="s">
        <v>1822</v>
      </c>
      <c r="P18" s="505"/>
      <c r="Q18" s="421"/>
    </row>
    <row r="19" spans="1:61" s="181" customFormat="1" ht="111.75" customHeight="1">
      <c r="A19" s="209">
        <v>11</v>
      </c>
      <c r="B19" s="183" t="s">
        <v>43</v>
      </c>
      <c r="C19" s="183" t="s">
        <v>44</v>
      </c>
      <c r="D19" s="183" t="s">
        <v>595</v>
      </c>
      <c r="E19" s="217" t="s">
        <v>644</v>
      </c>
      <c r="F19" s="190" t="s">
        <v>51</v>
      </c>
      <c r="G19" s="183" t="s">
        <v>594</v>
      </c>
      <c r="H19" s="183">
        <v>120</v>
      </c>
      <c r="I19" s="206" t="s">
        <v>660</v>
      </c>
      <c r="J19" s="206" t="s">
        <v>625</v>
      </c>
      <c r="K19" s="183" t="s">
        <v>626</v>
      </c>
      <c r="L19" s="517"/>
      <c r="M19" s="517"/>
      <c r="N19" s="517"/>
      <c r="O19" s="517"/>
      <c r="P19" s="517"/>
      <c r="Q19" s="648"/>
    </row>
    <row r="20" spans="1:61" ht="94.5" customHeight="1">
      <c r="A20" s="500">
        <v>12</v>
      </c>
      <c r="B20" s="183" t="s">
        <v>43</v>
      </c>
      <c r="C20" s="175" t="s">
        <v>33</v>
      </c>
      <c r="D20" s="506" t="s">
        <v>627</v>
      </c>
      <c r="E20" s="506" t="s">
        <v>668</v>
      </c>
      <c r="F20" s="210" t="s">
        <v>619</v>
      </c>
      <c r="G20" s="207" t="s">
        <v>594</v>
      </c>
      <c r="H20" s="506">
        <v>24</v>
      </c>
      <c r="I20" s="206">
        <f>J20*4.4125</f>
        <v>45007500</v>
      </c>
      <c r="J20" s="206">
        <v>10200000</v>
      </c>
      <c r="K20" s="183" t="s">
        <v>628</v>
      </c>
      <c r="L20" s="505"/>
      <c r="M20" s="505"/>
      <c r="N20" s="640"/>
      <c r="O20" s="640"/>
      <c r="P20" s="505"/>
      <c r="Q20" s="421"/>
    </row>
    <row r="21" spans="1:61" s="385" customFormat="1" ht="41.25" customHeight="1">
      <c r="A21" s="800" t="s">
        <v>584</v>
      </c>
      <c r="B21" s="801"/>
      <c r="C21" s="801"/>
      <c r="D21" s="801"/>
      <c r="E21" s="801"/>
      <c r="F21" s="801"/>
      <c r="G21" s="801"/>
      <c r="H21" s="801"/>
      <c r="I21" s="801"/>
      <c r="J21" s="801"/>
      <c r="K21" s="801"/>
      <c r="L21" s="518"/>
      <c r="M21" s="518"/>
      <c r="N21" s="518"/>
      <c r="O21" s="518"/>
      <c r="P21" s="518"/>
      <c r="Q21" s="646"/>
      <c r="BH21" s="435"/>
      <c r="BI21" s="435"/>
    </row>
    <row r="22" spans="1:61" s="240" customFormat="1" ht="102" customHeight="1">
      <c r="A22" s="290">
        <v>13</v>
      </c>
      <c r="B22" s="537" t="s">
        <v>43</v>
      </c>
      <c r="C22" s="537" t="s">
        <v>44</v>
      </c>
      <c r="D22" s="736" t="s">
        <v>670</v>
      </c>
      <c r="E22" s="304" t="s">
        <v>669</v>
      </c>
      <c r="F22" s="736" t="s">
        <v>622</v>
      </c>
      <c r="G22" s="537" t="s">
        <v>594</v>
      </c>
      <c r="H22" s="537">
        <v>60</v>
      </c>
      <c r="I22" s="737">
        <f>J22*4.4125</f>
        <v>6618749.9999999991</v>
      </c>
      <c r="J22" s="401">
        <v>1500000</v>
      </c>
      <c r="K22" s="689" t="s">
        <v>650</v>
      </c>
      <c r="L22" s="521"/>
      <c r="M22" s="521"/>
      <c r="N22" s="227" t="s">
        <v>1821</v>
      </c>
      <c r="O22" s="521" t="s">
        <v>1822</v>
      </c>
      <c r="P22" s="521"/>
    </row>
    <row r="23" spans="1:61" s="191" customFormat="1" ht="133.5" customHeight="1">
      <c r="A23" s="500">
        <v>14</v>
      </c>
      <c r="B23" s="183" t="s">
        <v>32</v>
      </c>
      <c r="C23" s="183" t="s">
        <v>40</v>
      </c>
      <c r="D23" s="183" t="s">
        <v>53</v>
      </c>
      <c r="E23" s="506" t="s">
        <v>637</v>
      </c>
      <c r="F23" s="190" t="s">
        <v>630</v>
      </c>
      <c r="G23" s="183" t="s">
        <v>72</v>
      </c>
      <c r="H23" s="183">
        <v>36</v>
      </c>
      <c r="I23" s="178">
        <f>J23*4.4125</f>
        <v>86550031.424999997</v>
      </c>
      <c r="J23" s="206">
        <v>19614738</v>
      </c>
      <c r="K23" s="183" t="s">
        <v>631</v>
      </c>
      <c r="L23" s="522"/>
      <c r="M23" s="522"/>
      <c r="N23" s="522"/>
      <c r="O23" s="522"/>
      <c r="P23" s="522"/>
      <c r="Q23" s="649"/>
    </row>
    <row r="24" spans="1:61" s="191" customFormat="1" ht="194.25" customHeight="1">
      <c r="A24" s="500">
        <v>15</v>
      </c>
      <c r="B24" s="183" t="s">
        <v>32</v>
      </c>
      <c r="C24" s="183" t="s">
        <v>40</v>
      </c>
      <c r="D24" s="183" t="s">
        <v>54</v>
      </c>
      <c r="E24" s="506" t="s">
        <v>637</v>
      </c>
      <c r="F24" s="218" t="s">
        <v>621</v>
      </c>
      <c r="G24" s="183" t="s">
        <v>611</v>
      </c>
      <c r="H24" s="183">
        <v>24</v>
      </c>
      <c r="I24" s="178">
        <f t="shared" ref="I24:I33" si="0">J24*4.4125</f>
        <v>40000000.849999994</v>
      </c>
      <c r="J24" s="206">
        <v>9065156</v>
      </c>
      <c r="K24" s="183" t="s">
        <v>62</v>
      </c>
      <c r="L24" s="522"/>
      <c r="M24" s="522"/>
      <c r="N24" s="522"/>
      <c r="O24" s="522"/>
      <c r="P24" s="522"/>
      <c r="Q24" s="649"/>
    </row>
    <row r="25" spans="1:61" s="176" customFormat="1" ht="72" customHeight="1">
      <c r="A25" s="498">
        <v>16</v>
      </c>
      <c r="B25" s="219" t="s">
        <v>32</v>
      </c>
      <c r="C25" s="219" t="s">
        <v>33</v>
      </c>
      <c r="D25" s="188" t="s">
        <v>55</v>
      </c>
      <c r="E25" s="188" t="s">
        <v>56</v>
      </c>
      <c r="F25" s="188"/>
      <c r="G25" s="188" t="s">
        <v>591</v>
      </c>
      <c r="H25" s="188"/>
      <c r="I25" s="178">
        <f t="shared" si="0"/>
        <v>30887499.999999996</v>
      </c>
      <c r="J25" s="239">
        <v>7000000</v>
      </c>
      <c r="K25" s="188" t="s">
        <v>587</v>
      </c>
      <c r="L25" s="467"/>
      <c r="M25" s="467"/>
      <c r="N25" s="467"/>
      <c r="O25" s="467"/>
      <c r="P25" s="467"/>
      <c r="Q25" s="650"/>
    </row>
    <row r="26" spans="1:61" ht="109.5" customHeight="1">
      <c r="A26" s="500">
        <v>17</v>
      </c>
      <c r="B26" s="183" t="s">
        <v>43</v>
      </c>
      <c r="C26" s="183" t="s">
        <v>44</v>
      </c>
      <c r="D26" s="183" t="s">
        <v>65</v>
      </c>
      <c r="E26" s="183" t="s">
        <v>632</v>
      </c>
      <c r="F26" s="190" t="s">
        <v>66</v>
      </c>
      <c r="G26" s="183" t="s">
        <v>598</v>
      </c>
      <c r="H26" s="183" t="s">
        <v>67</v>
      </c>
      <c r="I26" s="178">
        <f t="shared" si="0"/>
        <v>48537499.999999993</v>
      </c>
      <c r="J26" s="206">
        <v>11000000</v>
      </c>
      <c r="K26" s="183" t="s">
        <v>68</v>
      </c>
      <c r="L26" s="505"/>
      <c r="M26" s="505"/>
      <c r="N26" s="640"/>
      <c r="O26" s="640"/>
      <c r="P26" s="505"/>
      <c r="Q26" s="421"/>
    </row>
    <row r="27" spans="1:61" ht="104.25" customHeight="1" thickBot="1">
      <c r="A27" s="500">
        <v>18</v>
      </c>
      <c r="B27" s="183" t="s">
        <v>43</v>
      </c>
      <c r="C27" s="183" t="s">
        <v>44</v>
      </c>
      <c r="D27" s="183" t="s">
        <v>70</v>
      </c>
      <c r="E27" s="183" t="s">
        <v>661</v>
      </c>
      <c r="F27" s="190" t="s">
        <v>599</v>
      </c>
      <c r="G27" s="183" t="s">
        <v>594</v>
      </c>
      <c r="H27" s="183">
        <v>36</v>
      </c>
      <c r="I27" s="178">
        <f t="shared" si="0"/>
        <v>30887499.999999996</v>
      </c>
      <c r="J27" s="239">
        <v>7000000</v>
      </c>
      <c r="K27" s="183" t="s">
        <v>600</v>
      </c>
      <c r="L27" s="505"/>
      <c r="M27" s="505"/>
      <c r="N27" s="640"/>
      <c r="O27" s="640"/>
      <c r="P27" s="505"/>
      <c r="Q27" s="421"/>
    </row>
    <row r="28" spans="1:61" s="229" customFormat="1" ht="78" customHeight="1">
      <c r="A28" s="738">
        <v>19</v>
      </c>
      <c r="B28" s="690" t="s">
        <v>32</v>
      </c>
      <c r="C28" s="690" t="s">
        <v>40</v>
      </c>
      <c r="D28" s="739" t="s">
        <v>236</v>
      </c>
      <c r="E28" s="739" t="s">
        <v>237</v>
      </c>
      <c r="F28" s="270" t="s">
        <v>633</v>
      </c>
      <c r="G28" s="690" t="s">
        <v>612</v>
      </c>
      <c r="H28" s="690">
        <v>36</v>
      </c>
      <c r="I28" s="737">
        <f t="shared" si="0"/>
        <v>2586394.6409999998</v>
      </c>
      <c r="J28" s="271">
        <v>586151.76</v>
      </c>
      <c r="K28" s="690" t="s">
        <v>62</v>
      </c>
      <c r="L28" s="523"/>
      <c r="M28" s="523"/>
      <c r="N28" s="523"/>
      <c r="O28" s="523" t="s">
        <v>1822</v>
      </c>
      <c r="P28" s="523"/>
      <c r="Q28" s="651"/>
    </row>
    <row r="29" spans="1:61" s="233" customFormat="1" ht="132.75" customHeight="1">
      <c r="A29" s="690">
        <v>20</v>
      </c>
      <c r="B29" s="690" t="s">
        <v>43</v>
      </c>
      <c r="C29" s="690" t="s">
        <v>44</v>
      </c>
      <c r="D29" s="304" t="s">
        <v>57</v>
      </c>
      <c r="E29" s="304" t="s">
        <v>46</v>
      </c>
      <c r="F29" s="740" t="s">
        <v>616</v>
      </c>
      <c r="G29" s="315" t="s">
        <v>594</v>
      </c>
      <c r="H29" s="304">
        <v>36</v>
      </c>
      <c r="I29" s="737">
        <f t="shared" si="0"/>
        <v>13237499.999999998</v>
      </c>
      <c r="J29" s="271">
        <v>3000000</v>
      </c>
      <c r="K29" s="690" t="s">
        <v>62</v>
      </c>
      <c r="L29" s="211"/>
      <c r="M29" s="211"/>
      <c r="N29" s="211"/>
      <c r="O29" s="523" t="s">
        <v>1822</v>
      </c>
      <c r="P29" s="211"/>
    </row>
    <row r="30" spans="1:61" ht="99.75" customHeight="1">
      <c r="A30" s="690">
        <v>21</v>
      </c>
      <c r="B30" s="689" t="s">
        <v>43</v>
      </c>
      <c r="C30" s="689" t="s">
        <v>44</v>
      </c>
      <c r="D30" s="689" t="s">
        <v>60</v>
      </c>
      <c r="E30" s="689" t="s">
        <v>61</v>
      </c>
      <c r="F30" s="734" t="s">
        <v>617</v>
      </c>
      <c r="G30" s="315" t="s">
        <v>594</v>
      </c>
      <c r="H30" s="689">
        <v>36</v>
      </c>
      <c r="I30" s="737">
        <f t="shared" si="0"/>
        <v>13237499.999999998</v>
      </c>
      <c r="J30" s="271">
        <v>3000000</v>
      </c>
      <c r="K30" s="690" t="s">
        <v>62</v>
      </c>
      <c r="L30" s="505"/>
      <c r="M30" s="505"/>
      <c r="N30" s="640"/>
      <c r="O30" s="523" t="s">
        <v>1822</v>
      </c>
      <c r="P30" s="505"/>
      <c r="Q30" s="421"/>
    </row>
    <row r="31" spans="1:61" ht="98.25" customHeight="1">
      <c r="A31" s="690">
        <v>22</v>
      </c>
      <c r="B31" s="689" t="s">
        <v>43</v>
      </c>
      <c r="C31" s="689" t="s">
        <v>44</v>
      </c>
      <c r="D31" s="689" t="s">
        <v>63</v>
      </c>
      <c r="E31" s="689" t="s">
        <v>58</v>
      </c>
      <c r="F31" s="734" t="s">
        <v>614</v>
      </c>
      <c r="G31" s="315" t="s">
        <v>594</v>
      </c>
      <c r="H31" s="689">
        <v>36</v>
      </c>
      <c r="I31" s="737">
        <f t="shared" si="0"/>
        <v>17650000</v>
      </c>
      <c r="J31" s="689">
        <v>4000000</v>
      </c>
      <c r="K31" s="689" t="s">
        <v>597</v>
      </c>
      <c r="L31" s="505"/>
      <c r="M31" s="505"/>
      <c r="N31" s="640"/>
      <c r="O31" s="640" t="s">
        <v>1822</v>
      </c>
      <c r="P31" s="505"/>
      <c r="Q31" s="421"/>
    </row>
    <row r="32" spans="1:61" ht="75.75" customHeight="1">
      <c r="A32" s="690">
        <v>23</v>
      </c>
      <c r="B32" s="689" t="s">
        <v>43</v>
      </c>
      <c r="C32" s="689" t="s">
        <v>44</v>
      </c>
      <c r="D32" s="689" t="s">
        <v>64</v>
      </c>
      <c r="E32" s="689" t="s">
        <v>58</v>
      </c>
      <c r="F32" s="734" t="s">
        <v>615</v>
      </c>
      <c r="G32" s="315" t="s">
        <v>594</v>
      </c>
      <c r="H32" s="689">
        <v>36</v>
      </c>
      <c r="I32" s="737">
        <f t="shared" si="0"/>
        <v>19856250</v>
      </c>
      <c r="J32" s="271">
        <v>4500000</v>
      </c>
      <c r="K32" s="689" t="s">
        <v>596</v>
      </c>
      <c r="L32" s="505"/>
      <c r="M32" s="505"/>
      <c r="N32" s="640"/>
      <c r="O32" s="640" t="s">
        <v>1822</v>
      </c>
      <c r="P32" s="505"/>
      <c r="Q32" s="421"/>
    </row>
    <row r="33" spans="1:61" ht="104.25" customHeight="1">
      <c r="A33" s="209">
        <v>24</v>
      </c>
      <c r="B33" s="506" t="s">
        <v>32</v>
      </c>
      <c r="C33" s="506" t="s">
        <v>40</v>
      </c>
      <c r="D33" s="220" t="s">
        <v>586</v>
      </c>
      <c r="E33" s="506" t="s">
        <v>52</v>
      </c>
      <c r="F33" s="221" t="s">
        <v>601</v>
      </c>
      <c r="G33" s="183" t="s">
        <v>594</v>
      </c>
      <c r="H33" s="183" t="s">
        <v>607</v>
      </c>
      <c r="I33" s="178">
        <f t="shared" si="0"/>
        <v>17650000</v>
      </c>
      <c r="J33" s="206">
        <v>4000000</v>
      </c>
      <c r="K33" s="183" t="s">
        <v>602</v>
      </c>
      <c r="L33" s="505"/>
      <c r="M33" s="505"/>
      <c r="N33" s="640"/>
      <c r="O33" s="640"/>
      <c r="P33" s="505"/>
      <c r="Q33" s="421"/>
    </row>
    <row r="34" spans="1:61" s="385" customFormat="1" ht="41.25" customHeight="1">
      <c r="A34" s="800" t="s">
        <v>641</v>
      </c>
      <c r="B34" s="801"/>
      <c r="C34" s="801"/>
      <c r="D34" s="801"/>
      <c r="E34" s="801"/>
      <c r="F34" s="801"/>
      <c r="G34" s="801"/>
      <c r="H34" s="801"/>
      <c r="I34" s="801"/>
      <c r="J34" s="801"/>
      <c r="K34" s="801"/>
      <c r="L34" s="518"/>
      <c r="M34" s="518"/>
      <c r="N34" s="518"/>
      <c r="O34" s="518"/>
      <c r="P34" s="518"/>
      <c r="Q34" s="646"/>
    </row>
    <row r="35" spans="1:61" ht="61.5" customHeight="1">
      <c r="A35" s="290">
        <v>25</v>
      </c>
      <c r="B35" s="270" t="s">
        <v>39</v>
      </c>
      <c r="C35" s="394" t="s">
        <v>40</v>
      </c>
      <c r="D35" s="270" t="s">
        <v>75</v>
      </c>
      <c r="E35" s="270" t="s">
        <v>603</v>
      </c>
      <c r="F35" s="537" t="s">
        <v>604</v>
      </c>
      <c r="G35" s="270" t="s">
        <v>606</v>
      </c>
      <c r="H35" s="270">
        <v>60</v>
      </c>
      <c r="I35" s="271">
        <f>J35*4.4125</f>
        <v>1522312.4999999998</v>
      </c>
      <c r="J35" s="271">
        <v>345000</v>
      </c>
      <c r="K35" s="689" t="s">
        <v>635</v>
      </c>
      <c r="L35" s="505"/>
      <c r="M35" s="505"/>
      <c r="N35" s="686" t="s">
        <v>1789</v>
      </c>
      <c r="O35" s="640" t="s">
        <v>1790</v>
      </c>
      <c r="P35" s="505"/>
      <c r="Q35" s="421"/>
    </row>
    <row r="36" spans="1:61" ht="61.5" customHeight="1">
      <c r="A36" s="690">
        <v>26</v>
      </c>
      <c r="B36" s="270" t="s">
        <v>39</v>
      </c>
      <c r="C36" s="270" t="s">
        <v>40</v>
      </c>
      <c r="D36" s="270" t="s">
        <v>76</v>
      </c>
      <c r="E36" s="270" t="s">
        <v>603</v>
      </c>
      <c r="F36" s="537" t="s">
        <v>605</v>
      </c>
      <c r="G36" s="270" t="s">
        <v>606</v>
      </c>
      <c r="H36" s="270">
        <v>60</v>
      </c>
      <c r="I36" s="271">
        <f>J36*4.4125</f>
        <v>811899.99999999988</v>
      </c>
      <c r="J36" s="271">
        <v>184000</v>
      </c>
      <c r="K36" s="689" t="s">
        <v>635</v>
      </c>
      <c r="L36" s="505"/>
      <c r="M36" s="505"/>
      <c r="N36" s="686" t="s">
        <v>1789</v>
      </c>
      <c r="O36" s="643" t="s">
        <v>1790</v>
      </c>
      <c r="P36" s="505"/>
      <c r="Q36" s="421"/>
    </row>
    <row r="37" spans="1:61" ht="61.5" customHeight="1">
      <c r="A37" s="690">
        <v>27</v>
      </c>
      <c r="B37" s="270" t="s">
        <v>39</v>
      </c>
      <c r="C37" s="270" t="s">
        <v>40</v>
      </c>
      <c r="D37" s="270" t="s">
        <v>77</v>
      </c>
      <c r="E37" s="270" t="s">
        <v>603</v>
      </c>
      <c r="F37" s="270" t="s">
        <v>78</v>
      </c>
      <c r="G37" s="270" t="s">
        <v>606</v>
      </c>
      <c r="H37" s="270">
        <v>60</v>
      </c>
      <c r="I37" s="271">
        <f>J37*4.4125</f>
        <v>2206250</v>
      </c>
      <c r="J37" s="271">
        <v>500000</v>
      </c>
      <c r="K37" s="689" t="s">
        <v>635</v>
      </c>
      <c r="L37" s="505"/>
      <c r="M37" s="505"/>
      <c r="N37" s="686" t="s">
        <v>1789</v>
      </c>
      <c r="O37" s="643" t="s">
        <v>1790</v>
      </c>
      <c r="P37" s="505"/>
      <c r="Q37" s="421"/>
    </row>
    <row r="38" spans="1:61" s="181" customFormat="1" ht="61.5" customHeight="1">
      <c r="A38" s="500">
        <v>28</v>
      </c>
      <c r="B38" s="183" t="s">
        <v>39</v>
      </c>
      <c r="C38" s="183" t="s">
        <v>40</v>
      </c>
      <c r="D38" s="183" t="s">
        <v>651</v>
      </c>
      <c r="E38" s="183" t="s">
        <v>652</v>
      </c>
      <c r="F38" s="236" t="s">
        <v>653</v>
      </c>
      <c r="G38" s="183" t="s">
        <v>606</v>
      </c>
      <c r="H38" s="183">
        <v>84</v>
      </c>
      <c r="I38" s="206">
        <f>J38*4.4125</f>
        <v>22062500</v>
      </c>
      <c r="J38" s="206">
        <v>5000000</v>
      </c>
      <c r="K38" s="183" t="s">
        <v>62</v>
      </c>
      <c r="L38" s="517"/>
      <c r="M38" s="517"/>
      <c r="N38" s="517"/>
      <c r="O38" s="517"/>
      <c r="P38" s="517"/>
      <c r="Q38" s="648"/>
    </row>
    <row r="39" spans="1:61" s="385" customFormat="1" ht="41.25" customHeight="1">
      <c r="A39" s="800" t="s">
        <v>642</v>
      </c>
      <c r="B39" s="801"/>
      <c r="C39" s="801"/>
      <c r="D39" s="801"/>
      <c r="E39" s="801"/>
      <c r="F39" s="801"/>
      <c r="G39" s="801"/>
      <c r="H39" s="801"/>
      <c r="I39" s="801"/>
      <c r="J39" s="801"/>
      <c r="K39" s="801"/>
      <c r="L39" s="518"/>
      <c r="M39" s="518"/>
      <c r="N39" s="518"/>
      <c r="O39" s="518"/>
      <c r="P39" s="518"/>
      <c r="Q39" s="646"/>
      <c r="BH39" s="435"/>
      <c r="BI39" s="435"/>
    </row>
    <row r="40" spans="1:61" ht="122.25" customHeight="1">
      <c r="A40" s="500">
        <v>29</v>
      </c>
      <c r="B40" s="187" t="s">
        <v>32</v>
      </c>
      <c r="C40" s="187" t="s">
        <v>33</v>
      </c>
      <c r="D40" s="187" t="s">
        <v>79</v>
      </c>
      <c r="E40" s="219" t="s">
        <v>608</v>
      </c>
      <c r="F40" s="205" t="s">
        <v>609</v>
      </c>
      <c r="G40" s="187" t="s">
        <v>593</v>
      </c>
      <c r="H40" s="187">
        <v>24</v>
      </c>
      <c r="I40" s="196">
        <f>J40*4.4125</f>
        <v>5515625</v>
      </c>
      <c r="J40" s="206">
        <v>1250000</v>
      </c>
      <c r="K40" s="235" t="s">
        <v>74</v>
      </c>
      <c r="L40" s="505"/>
      <c r="M40" s="505"/>
      <c r="N40" s="640"/>
      <c r="O40" s="640"/>
      <c r="P40" s="505"/>
      <c r="Q40" s="421"/>
    </row>
    <row r="41" spans="1:61" ht="51.75" customHeight="1">
      <c r="A41" s="222">
        <v>30</v>
      </c>
      <c r="B41" s="223" t="s">
        <v>588</v>
      </c>
      <c r="C41" s="224" t="s">
        <v>40</v>
      </c>
      <c r="D41" s="183" t="s">
        <v>80</v>
      </c>
      <c r="E41" s="225" t="s">
        <v>81</v>
      </c>
      <c r="F41" s="225" t="s">
        <v>82</v>
      </c>
      <c r="G41" s="187" t="s">
        <v>593</v>
      </c>
      <c r="H41" s="224">
        <v>24</v>
      </c>
      <c r="I41" s="226">
        <f>J41*4.4125</f>
        <v>2206250</v>
      </c>
      <c r="J41" s="524">
        <v>500000</v>
      </c>
      <c r="K41" s="193" t="s">
        <v>74</v>
      </c>
      <c r="L41" s="505"/>
      <c r="M41" s="505"/>
      <c r="N41" s="640"/>
      <c r="O41" s="640"/>
      <c r="P41" s="505"/>
      <c r="Q41" s="421"/>
    </row>
    <row r="42" spans="1:61" ht="47.25" customHeight="1">
      <c r="A42" s="209">
        <v>31</v>
      </c>
      <c r="B42" s="223" t="s">
        <v>589</v>
      </c>
      <c r="C42" s="214" t="s">
        <v>40</v>
      </c>
      <c r="D42" s="214" t="s">
        <v>671</v>
      </c>
      <c r="E42" s="214" t="s">
        <v>83</v>
      </c>
      <c r="F42" s="214" t="s">
        <v>84</v>
      </c>
      <c r="G42" s="187" t="s">
        <v>593</v>
      </c>
      <c r="H42" s="214">
        <v>12</v>
      </c>
      <c r="I42" s="226">
        <f>J42*4.4125</f>
        <v>1764999.9999999998</v>
      </c>
      <c r="J42" s="524">
        <v>400000</v>
      </c>
      <c r="K42" s="193" t="s">
        <v>74</v>
      </c>
      <c r="L42" s="505"/>
      <c r="M42" s="505"/>
      <c r="N42" s="640"/>
      <c r="O42" s="640"/>
      <c r="P42" s="505"/>
      <c r="Q42" s="421"/>
    </row>
    <row r="43" spans="1:61" s="241" customFormat="1" ht="33.75" customHeight="1">
      <c r="A43" s="800" t="s">
        <v>1045</v>
      </c>
      <c r="B43" s="801"/>
      <c r="C43" s="801"/>
      <c r="D43" s="801"/>
      <c r="E43" s="801"/>
      <c r="F43" s="801"/>
      <c r="G43" s="801"/>
      <c r="H43" s="801"/>
      <c r="I43" s="801"/>
      <c r="J43" s="801"/>
      <c r="K43" s="801"/>
      <c r="L43" s="505"/>
      <c r="M43" s="505"/>
      <c r="N43" s="640"/>
      <c r="O43" s="640"/>
      <c r="P43" s="505"/>
      <c r="Q43" s="421"/>
    </row>
    <row r="44" spans="1:61" s="241" customFormat="1" ht="63.75" customHeight="1">
      <c r="A44" s="500">
        <v>32</v>
      </c>
      <c r="B44" s="183" t="s">
        <v>672</v>
      </c>
      <c r="C44" s="506" t="s">
        <v>40</v>
      </c>
      <c r="D44" s="183" t="s">
        <v>673</v>
      </c>
      <c r="E44" s="183" t="s">
        <v>674</v>
      </c>
      <c r="F44" s="183" t="s">
        <v>675</v>
      </c>
      <c r="G44" s="183" t="s">
        <v>72</v>
      </c>
      <c r="H44" s="183">
        <v>24</v>
      </c>
      <c r="I44" s="206">
        <f>J44*4.4125</f>
        <v>4412500</v>
      </c>
      <c r="J44" s="206">
        <v>1000000</v>
      </c>
      <c r="K44" s="183" t="s">
        <v>74</v>
      </c>
      <c r="L44" s="505"/>
      <c r="M44" s="505"/>
      <c r="N44" s="640"/>
      <c r="O44" s="640"/>
      <c r="P44" s="505"/>
      <c r="Q44" s="421"/>
    </row>
    <row r="45" spans="1:61" s="241" customFormat="1" ht="60" customHeight="1">
      <c r="A45" s="500">
        <v>33</v>
      </c>
      <c r="B45" s="183" t="s">
        <v>674</v>
      </c>
      <c r="C45" s="214" t="s">
        <v>40</v>
      </c>
      <c r="D45" s="183" t="s">
        <v>676</v>
      </c>
      <c r="E45" s="183" t="s">
        <v>674</v>
      </c>
      <c r="F45" s="183" t="s">
        <v>677</v>
      </c>
      <c r="G45" s="183" t="s">
        <v>678</v>
      </c>
      <c r="H45" s="183">
        <v>24</v>
      </c>
      <c r="I45" s="206">
        <f>J45*4.4125</f>
        <v>4412500</v>
      </c>
      <c r="J45" s="524">
        <v>1000000</v>
      </c>
      <c r="K45" s="183" t="s">
        <v>74</v>
      </c>
      <c r="L45" s="505"/>
      <c r="M45" s="505"/>
      <c r="N45" s="640"/>
      <c r="O45" s="640"/>
      <c r="P45" s="505"/>
      <c r="Q45" s="421"/>
    </row>
    <row r="46" spans="1:61" s="241" customFormat="1" ht="73.5" customHeight="1">
      <c r="A46" s="500">
        <v>34</v>
      </c>
      <c r="B46" s="183" t="s">
        <v>679</v>
      </c>
      <c r="C46" s="214" t="s">
        <v>40</v>
      </c>
      <c r="D46" s="183" t="s">
        <v>680</v>
      </c>
      <c r="E46" s="183" t="s">
        <v>679</v>
      </c>
      <c r="F46" s="183" t="s">
        <v>681</v>
      </c>
      <c r="G46" s="187" t="s">
        <v>593</v>
      </c>
      <c r="H46" s="183">
        <v>12</v>
      </c>
      <c r="I46" s="206">
        <f>J46*4.4125</f>
        <v>2206250</v>
      </c>
      <c r="J46" s="524">
        <v>500000</v>
      </c>
      <c r="K46" s="183" t="s">
        <v>62</v>
      </c>
      <c r="L46" s="505"/>
      <c r="M46" s="505"/>
      <c r="N46" s="640"/>
      <c r="O46" s="640"/>
      <c r="P46" s="505"/>
      <c r="Q46" s="421"/>
    </row>
    <row r="47" spans="1:61" s="241" customFormat="1" ht="49.5" customHeight="1">
      <c r="A47" s="500">
        <v>35</v>
      </c>
      <c r="B47" s="183" t="s">
        <v>679</v>
      </c>
      <c r="C47" s="214" t="s">
        <v>40</v>
      </c>
      <c r="D47" s="225" t="s">
        <v>682</v>
      </c>
      <c r="E47" s="183" t="s">
        <v>679</v>
      </c>
      <c r="F47" s="506" t="s">
        <v>683</v>
      </c>
      <c r="G47" s="187" t="s">
        <v>593</v>
      </c>
      <c r="H47" s="506">
        <v>24</v>
      </c>
      <c r="I47" s="206">
        <f>J47*4.4125</f>
        <v>4412500</v>
      </c>
      <c r="J47" s="524">
        <v>1000000</v>
      </c>
      <c r="K47" s="183" t="s">
        <v>74</v>
      </c>
      <c r="L47" s="505"/>
      <c r="M47" s="505"/>
      <c r="N47" s="640"/>
      <c r="O47" s="640"/>
      <c r="P47" s="505"/>
      <c r="Q47" s="421"/>
    </row>
    <row r="48" spans="1:61" s="241" customFormat="1" ht="75.75" customHeight="1">
      <c r="A48" s="500">
        <v>36</v>
      </c>
      <c r="B48" s="187" t="s">
        <v>684</v>
      </c>
      <c r="C48" s="187" t="s">
        <v>86</v>
      </c>
      <c r="D48" s="214" t="s">
        <v>685</v>
      </c>
      <c r="E48" s="214" t="s">
        <v>686</v>
      </c>
      <c r="F48" s="214" t="s">
        <v>687</v>
      </c>
      <c r="G48" s="187" t="s">
        <v>593</v>
      </c>
      <c r="H48" s="187"/>
      <c r="I48" s="226" t="s">
        <v>625</v>
      </c>
      <c r="J48" s="524" t="s">
        <v>660</v>
      </c>
      <c r="K48" s="183" t="s">
        <v>62</v>
      </c>
      <c r="L48" s="505"/>
      <c r="M48" s="505"/>
      <c r="N48" s="640"/>
      <c r="O48" s="640"/>
      <c r="P48" s="505"/>
      <c r="Q48" s="421"/>
    </row>
    <row r="49" spans="1:17" s="241" customFormat="1" ht="51.75" customHeight="1">
      <c r="A49" s="500">
        <v>37</v>
      </c>
      <c r="B49" s="187" t="s">
        <v>688</v>
      </c>
      <c r="C49" s="187" t="s">
        <v>86</v>
      </c>
      <c r="D49" s="242" t="s">
        <v>689</v>
      </c>
      <c r="E49" s="214" t="s">
        <v>690</v>
      </c>
      <c r="F49" s="242" t="s">
        <v>691</v>
      </c>
      <c r="G49" s="187" t="s">
        <v>593</v>
      </c>
      <c r="H49" s="187">
        <v>10</v>
      </c>
      <c r="I49" s="226">
        <f>J49*4.4125</f>
        <v>1676749.9999999998</v>
      </c>
      <c r="J49" s="524">
        <v>380000</v>
      </c>
      <c r="K49" s="183" t="s">
        <v>692</v>
      </c>
      <c r="L49" s="505"/>
      <c r="M49" s="505"/>
      <c r="N49" s="640"/>
      <c r="O49" s="640"/>
      <c r="P49" s="505"/>
      <c r="Q49" s="421"/>
    </row>
    <row r="50" spans="1:17" s="241" customFormat="1" ht="58.5" customHeight="1">
      <c r="A50" s="500">
        <v>38</v>
      </c>
      <c r="B50" s="187" t="s">
        <v>688</v>
      </c>
      <c r="C50" s="187" t="s">
        <v>86</v>
      </c>
      <c r="D50" s="214" t="s">
        <v>693</v>
      </c>
      <c r="E50" s="214" t="s">
        <v>690</v>
      </c>
      <c r="F50" s="214" t="s">
        <v>694</v>
      </c>
      <c r="G50" s="187" t="s">
        <v>593</v>
      </c>
      <c r="H50" s="187">
        <v>10</v>
      </c>
      <c r="I50" s="226">
        <f>J50*4.4125</f>
        <v>2581312.5</v>
      </c>
      <c r="J50" s="524">
        <v>585000</v>
      </c>
      <c r="K50" s="183" t="s">
        <v>692</v>
      </c>
      <c r="L50" s="505"/>
      <c r="M50" s="505"/>
      <c r="N50" s="640"/>
      <c r="O50" s="640"/>
      <c r="P50" s="505"/>
      <c r="Q50" s="421"/>
    </row>
    <row r="51" spans="1:17" s="241" customFormat="1" ht="39.75" customHeight="1">
      <c r="A51" s="500">
        <v>39</v>
      </c>
      <c r="B51" s="187" t="s">
        <v>695</v>
      </c>
      <c r="C51" s="187" t="s">
        <v>86</v>
      </c>
      <c r="D51" s="242" t="s">
        <v>696</v>
      </c>
      <c r="E51" s="242" t="s">
        <v>695</v>
      </c>
      <c r="F51" s="242" t="s">
        <v>697</v>
      </c>
      <c r="G51" s="187" t="s">
        <v>593</v>
      </c>
      <c r="H51" s="187">
        <v>12</v>
      </c>
      <c r="I51" s="226" t="s">
        <v>625</v>
      </c>
      <c r="J51" s="524" t="s">
        <v>660</v>
      </c>
      <c r="K51" s="183" t="s">
        <v>1224</v>
      </c>
      <c r="L51" s="505"/>
      <c r="M51" s="505"/>
      <c r="N51" s="640"/>
      <c r="O51" s="640"/>
      <c r="P51" s="505"/>
      <c r="Q51" s="421"/>
    </row>
    <row r="52" spans="1:17" s="241" customFormat="1" ht="66.75" customHeight="1">
      <c r="A52" s="500">
        <v>40</v>
      </c>
      <c r="B52" s="187" t="s">
        <v>695</v>
      </c>
      <c r="C52" s="187" t="s">
        <v>86</v>
      </c>
      <c r="D52" s="183" t="s">
        <v>698</v>
      </c>
      <c r="E52" s="183" t="s">
        <v>695</v>
      </c>
      <c r="F52" s="183" t="s">
        <v>699</v>
      </c>
      <c r="G52" s="183" t="s">
        <v>678</v>
      </c>
      <c r="H52" s="183">
        <v>24</v>
      </c>
      <c r="I52" s="226">
        <f>J52*4.4125</f>
        <v>4412500</v>
      </c>
      <c r="J52" s="524">
        <v>1000000</v>
      </c>
      <c r="K52" s="183" t="s">
        <v>74</v>
      </c>
      <c r="L52" s="505"/>
      <c r="M52" s="505"/>
      <c r="N52" s="640"/>
      <c r="O52" s="640"/>
      <c r="P52" s="505"/>
      <c r="Q52" s="421"/>
    </row>
    <row r="53" spans="1:17" s="241" customFormat="1" ht="67.5" customHeight="1">
      <c r="A53" s="500">
        <v>41</v>
      </c>
      <c r="B53" s="187" t="s">
        <v>695</v>
      </c>
      <c r="C53" s="187" t="s">
        <v>86</v>
      </c>
      <c r="D53" s="183" t="s">
        <v>700</v>
      </c>
      <c r="E53" s="183" t="s">
        <v>695</v>
      </c>
      <c r="F53" s="183" t="s">
        <v>675</v>
      </c>
      <c r="G53" s="183" t="s">
        <v>72</v>
      </c>
      <c r="H53" s="183">
        <v>24</v>
      </c>
      <c r="I53" s="226">
        <v>4412500</v>
      </c>
      <c r="J53" s="524">
        <v>1000000</v>
      </c>
      <c r="K53" s="183" t="s">
        <v>74</v>
      </c>
      <c r="L53" s="505"/>
      <c r="M53" s="505"/>
      <c r="N53" s="640"/>
      <c r="O53" s="640"/>
      <c r="P53" s="505"/>
      <c r="Q53" s="421"/>
    </row>
    <row r="54" spans="1:17" s="241" customFormat="1" ht="48.75" customHeight="1">
      <c r="A54" s="500">
        <v>42</v>
      </c>
      <c r="B54" s="187" t="s">
        <v>701</v>
      </c>
      <c r="C54" s="224" t="s">
        <v>40</v>
      </c>
      <c r="D54" s="218" t="s">
        <v>702</v>
      </c>
      <c r="E54" s="225" t="s">
        <v>81</v>
      </c>
      <c r="F54" s="218" t="s">
        <v>703</v>
      </c>
      <c r="G54" s="224" t="s">
        <v>704</v>
      </c>
      <c r="H54" s="224">
        <v>36</v>
      </c>
      <c r="I54" s="226">
        <f>J54*4.4152</f>
        <v>4415200</v>
      </c>
      <c r="J54" s="524">
        <v>1000000</v>
      </c>
      <c r="K54" s="193" t="s">
        <v>74</v>
      </c>
      <c r="L54" s="505"/>
      <c r="M54" s="505"/>
      <c r="N54" s="640"/>
      <c r="O54" s="640"/>
      <c r="P54" s="505"/>
      <c r="Q54" s="421"/>
    </row>
    <row r="55" spans="1:17" s="241" customFormat="1" ht="39" customHeight="1">
      <c r="A55" s="500">
        <v>43</v>
      </c>
      <c r="B55" s="506" t="s">
        <v>589</v>
      </c>
      <c r="C55" s="214" t="s">
        <v>40</v>
      </c>
      <c r="D55" s="214" t="s">
        <v>705</v>
      </c>
      <c r="E55" s="214" t="s">
        <v>83</v>
      </c>
      <c r="F55" s="214" t="s">
        <v>706</v>
      </c>
      <c r="G55" s="214" t="s">
        <v>707</v>
      </c>
      <c r="H55" s="214">
        <v>48</v>
      </c>
      <c r="I55" s="226">
        <f>J55*4.4125</f>
        <v>15443749.999999998</v>
      </c>
      <c r="J55" s="524">
        <v>3500000</v>
      </c>
      <c r="K55" s="506" t="s">
        <v>1119</v>
      </c>
      <c r="L55" s="505"/>
      <c r="M55" s="505"/>
      <c r="N55" s="640"/>
      <c r="O55" s="640"/>
      <c r="P55" s="505"/>
      <c r="Q55" s="421"/>
    </row>
    <row r="56" spans="1:17" s="248" customFormat="1" ht="45" customHeight="1">
      <c r="A56" s="500">
        <v>44</v>
      </c>
      <c r="B56" s="243" t="s">
        <v>708</v>
      </c>
      <c r="C56" s="244" t="s">
        <v>40</v>
      </c>
      <c r="D56" s="245" t="s">
        <v>709</v>
      </c>
      <c r="E56" s="245" t="s">
        <v>708</v>
      </c>
      <c r="F56" s="246" t="s">
        <v>710</v>
      </c>
      <c r="G56" s="243" t="s">
        <v>711</v>
      </c>
      <c r="H56" s="243">
        <v>12</v>
      </c>
      <c r="I56" s="226">
        <f>J56*4.4125</f>
        <v>196109.15</v>
      </c>
      <c r="J56" s="525">
        <v>44444</v>
      </c>
      <c r="K56" s="500" t="s">
        <v>1224</v>
      </c>
      <c r="L56" s="475"/>
      <c r="M56" s="475"/>
      <c r="N56" s="475"/>
      <c r="O56" s="475"/>
      <c r="P56" s="475"/>
      <c r="Q56" s="652"/>
    </row>
    <row r="57" spans="1:17" s="263" customFormat="1" ht="101.25" customHeight="1">
      <c r="A57" s="688">
        <v>45</v>
      </c>
      <c r="B57" s="688" t="s">
        <v>712</v>
      </c>
      <c r="C57" s="249" t="s">
        <v>40</v>
      </c>
      <c r="D57" s="249" t="s">
        <v>713</v>
      </c>
      <c r="E57" s="741" t="s">
        <v>726</v>
      </c>
      <c r="F57" s="251" t="s">
        <v>715</v>
      </c>
      <c r="G57" s="252" t="s">
        <v>716</v>
      </c>
      <c r="H57" s="249">
        <v>12</v>
      </c>
      <c r="I57" s="742">
        <v>7501250</v>
      </c>
      <c r="J57" s="743">
        <v>1700000</v>
      </c>
      <c r="K57" s="688" t="s">
        <v>1796</v>
      </c>
      <c r="L57" s="529"/>
      <c r="M57" s="529"/>
      <c r="N57" s="256" t="s">
        <v>1795</v>
      </c>
      <c r="O57" s="529" t="s">
        <v>732</v>
      </c>
      <c r="P57" s="529"/>
      <c r="Q57" s="653"/>
    </row>
    <row r="58" spans="1:17" s="263" customFormat="1" ht="144.75" customHeight="1">
      <c r="A58" s="688">
        <v>46</v>
      </c>
      <c r="B58" s="688" t="s">
        <v>712</v>
      </c>
      <c r="C58" s="249" t="s">
        <v>40</v>
      </c>
      <c r="D58" s="249" t="s">
        <v>717</v>
      </c>
      <c r="E58" s="741" t="s">
        <v>726</v>
      </c>
      <c r="F58" s="251" t="s">
        <v>718</v>
      </c>
      <c r="G58" s="252" t="s">
        <v>716</v>
      </c>
      <c r="H58" s="252">
        <v>12</v>
      </c>
      <c r="I58" s="742">
        <v>11031250</v>
      </c>
      <c r="J58" s="696">
        <v>2500000</v>
      </c>
      <c r="K58" s="688" t="s">
        <v>1798</v>
      </c>
      <c r="L58" s="529"/>
      <c r="M58" s="529"/>
      <c r="N58" s="254" t="s">
        <v>1795</v>
      </c>
      <c r="O58" s="529" t="s">
        <v>732</v>
      </c>
      <c r="P58" s="529"/>
      <c r="Q58" s="653"/>
    </row>
    <row r="59" spans="1:17" s="263" customFormat="1" ht="99.75" customHeight="1">
      <c r="A59" s="688">
        <v>47</v>
      </c>
      <c r="B59" s="688" t="s">
        <v>719</v>
      </c>
      <c r="C59" s="249" t="s">
        <v>40</v>
      </c>
      <c r="D59" s="249" t="s">
        <v>720</v>
      </c>
      <c r="E59" s="741" t="s">
        <v>1828</v>
      </c>
      <c r="F59" s="433" t="s">
        <v>722</v>
      </c>
      <c r="G59" s="252" t="s">
        <v>716</v>
      </c>
      <c r="H59" s="252">
        <v>24</v>
      </c>
      <c r="I59" s="742">
        <v>17650000</v>
      </c>
      <c r="J59" s="696">
        <v>4000000</v>
      </c>
      <c r="K59" s="688" t="s">
        <v>1709</v>
      </c>
      <c r="L59" s="529"/>
      <c r="M59" s="529"/>
      <c r="N59" s="256" t="s">
        <v>1797</v>
      </c>
      <c r="O59" s="529" t="s">
        <v>732</v>
      </c>
      <c r="P59" s="529"/>
      <c r="Q59" s="653"/>
    </row>
    <row r="60" spans="1:17" s="263" customFormat="1" ht="99.75" customHeight="1">
      <c r="A60" s="688">
        <v>48</v>
      </c>
      <c r="B60" s="688" t="s">
        <v>712</v>
      </c>
      <c r="C60" s="249" t="s">
        <v>40</v>
      </c>
      <c r="D60" s="249" t="s">
        <v>723</v>
      </c>
      <c r="E60" s="741" t="s">
        <v>726</v>
      </c>
      <c r="F60" s="433" t="s">
        <v>724</v>
      </c>
      <c r="G60" s="252" t="s">
        <v>1805</v>
      </c>
      <c r="H60" s="252">
        <v>48</v>
      </c>
      <c r="I60" s="742">
        <v>36623750</v>
      </c>
      <c r="J60" s="696">
        <v>8300000</v>
      </c>
      <c r="K60" s="688" t="s">
        <v>1798</v>
      </c>
      <c r="L60" s="529"/>
      <c r="M60" s="529"/>
      <c r="N60" s="254" t="s">
        <v>1806</v>
      </c>
      <c r="O60" s="529" t="s">
        <v>732</v>
      </c>
      <c r="P60" s="529"/>
      <c r="Q60" s="653"/>
    </row>
    <row r="61" spans="1:17" s="263" customFormat="1" ht="99.75" customHeight="1">
      <c r="A61" s="688">
        <v>49</v>
      </c>
      <c r="B61" s="688" t="s">
        <v>712</v>
      </c>
      <c r="C61" s="249" t="s">
        <v>40</v>
      </c>
      <c r="D61" s="249" t="s">
        <v>725</v>
      </c>
      <c r="E61" s="741" t="s">
        <v>726</v>
      </c>
      <c r="F61" s="433" t="s">
        <v>727</v>
      </c>
      <c r="G61" s="252" t="s">
        <v>716</v>
      </c>
      <c r="H61" s="730">
        <v>36</v>
      </c>
      <c r="I61" s="742">
        <v>29563750</v>
      </c>
      <c r="J61" s="696">
        <v>6700000</v>
      </c>
      <c r="K61" s="744" t="s">
        <v>16</v>
      </c>
      <c r="L61" s="529"/>
      <c r="M61" s="529"/>
      <c r="N61" s="254" t="s">
        <v>1799</v>
      </c>
      <c r="O61" s="529" t="s">
        <v>732</v>
      </c>
      <c r="P61" s="529"/>
      <c r="Q61" s="653"/>
    </row>
    <row r="62" spans="1:17" s="263" customFormat="1" ht="85.5" customHeight="1">
      <c r="A62" s="688">
        <v>50</v>
      </c>
      <c r="B62" s="688" t="s">
        <v>712</v>
      </c>
      <c r="C62" s="249" t="s">
        <v>40</v>
      </c>
      <c r="D62" s="249" t="s">
        <v>728</v>
      </c>
      <c r="E62" s="741" t="s">
        <v>726</v>
      </c>
      <c r="F62" s="254" t="s">
        <v>729</v>
      </c>
      <c r="G62" s="252" t="s">
        <v>1810</v>
      </c>
      <c r="H62" s="745" t="s">
        <v>1829</v>
      </c>
      <c r="I62" s="742">
        <v>19856250</v>
      </c>
      <c r="J62" s="696">
        <v>4500000</v>
      </c>
      <c r="K62" s="459" t="s">
        <v>1830</v>
      </c>
      <c r="L62" s="529"/>
      <c r="M62" s="529"/>
      <c r="N62" s="254" t="s">
        <v>1811</v>
      </c>
      <c r="O62" s="529" t="s">
        <v>732</v>
      </c>
      <c r="P62" s="529"/>
      <c r="Q62" s="653"/>
    </row>
    <row r="63" spans="1:17" s="263" customFormat="1" ht="63.75" customHeight="1">
      <c r="A63" s="688">
        <v>51</v>
      </c>
      <c r="B63" s="688" t="s">
        <v>712</v>
      </c>
      <c r="C63" s="249" t="s">
        <v>40</v>
      </c>
      <c r="D63" s="249" t="s">
        <v>731</v>
      </c>
      <c r="E63" s="250" t="s">
        <v>732</v>
      </c>
      <c r="F63" s="254" t="s">
        <v>733</v>
      </c>
      <c r="G63" s="249" t="s">
        <v>716</v>
      </c>
      <c r="H63" s="252">
        <v>12</v>
      </c>
      <c r="I63" s="742">
        <v>441250</v>
      </c>
      <c r="J63" s="696">
        <v>100000</v>
      </c>
      <c r="K63" s="744" t="s">
        <v>1043</v>
      </c>
      <c r="L63" s="529"/>
      <c r="M63" s="529"/>
      <c r="N63" s="254" t="s">
        <v>1812</v>
      </c>
      <c r="O63" s="529" t="s">
        <v>732</v>
      </c>
      <c r="P63" s="529"/>
      <c r="Q63" s="653"/>
    </row>
    <row r="64" spans="1:17" s="248" customFormat="1" ht="50.25" customHeight="1">
      <c r="A64" s="500">
        <v>52</v>
      </c>
      <c r="B64" s="498" t="s">
        <v>712</v>
      </c>
      <c r="C64" s="244" t="s">
        <v>40</v>
      </c>
      <c r="D64" s="249" t="s">
        <v>734</v>
      </c>
      <c r="E64" s="249" t="s">
        <v>726</v>
      </c>
      <c r="F64" s="254" t="s">
        <v>735</v>
      </c>
      <c r="G64" s="249" t="s">
        <v>736</v>
      </c>
      <c r="H64" s="249">
        <v>84</v>
      </c>
      <c r="I64" s="226">
        <f>J64*4.4125</f>
        <v>22062500</v>
      </c>
      <c r="J64" s="525">
        <v>5000000</v>
      </c>
      <c r="K64" s="253" t="s">
        <v>1043</v>
      </c>
      <c r="L64" s="475"/>
      <c r="M64" s="475"/>
      <c r="N64" s="475"/>
      <c r="O64" s="475"/>
      <c r="P64" s="475"/>
      <c r="Q64" s="652"/>
    </row>
    <row r="65" spans="1:17" s="263" customFormat="1" ht="86.25" customHeight="1">
      <c r="A65" s="688">
        <v>53</v>
      </c>
      <c r="B65" s="688" t="s">
        <v>712</v>
      </c>
      <c r="C65" s="249" t="s">
        <v>40</v>
      </c>
      <c r="D65" s="249" t="s">
        <v>737</v>
      </c>
      <c r="E65" s="741" t="s">
        <v>726</v>
      </c>
      <c r="F65" s="254" t="s">
        <v>738</v>
      </c>
      <c r="G65" s="249" t="s">
        <v>1813</v>
      </c>
      <c r="H65" s="255">
        <v>24</v>
      </c>
      <c r="I65" s="742">
        <v>24268750</v>
      </c>
      <c r="J65" s="696">
        <v>5500000</v>
      </c>
      <c r="K65" s="253" t="s">
        <v>62</v>
      </c>
      <c r="L65" s="529"/>
      <c r="M65" s="529"/>
      <c r="N65" s="254" t="s">
        <v>1814</v>
      </c>
      <c r="O65" s="529" t="s">
        <v>732</v>
      </c>
      <c r="P65" s="529"/>
      <c r="Q65" s="653"/>
    </row>
    <row r="66" spans="1:17" s="263" customFormat="1" ht="84.75" customHeight="1">
      <c r="A66" s="688">
        <v>54</v>
      </c>
      <c r="B66" s="688" t="s">
        <v>712</v>
      </c>
      <c r="C66" s="249" t="s">
        <v>40</v>
      </c>
      <c r="D66" s="249" t="s">
        <v>740</v>
      </c>
      <c r="E66" s="741" t="s">
        <v>726</v>
      </c>
      <c r="F66" s="256" t="s">
        <v>741</v>
      </c>
      <c r="G66" s="741" t="s">
        <v>72</v>
      </c>
      <c r="H66" s="255">
        <v>24</v>
      </c>
      <c r="I66" s="695">
        <v>9707500</v>
      </c>
      <c r="J66" s="696">
        <v>2200000</v>
      </c>
      <c r="K66" s="253" t="s">
        <v>62</v>
      </c>
      <c r="L66" s="529"/>
      <c r="M66" s="529"/>
      <c r="N66" s="254" t="s">
        <v>1815</v>
      </c>
      <c r="O66" s="529" t="s">
        <v>732</v>
      </c>
      <c r="P66" s="529"/>
      <c r="Q66" s="653"/>
    </row>
    <row r="67" spans="1:17" s="263" customFormat="1" ht="94.5" customHeight="1">
      <c r="A67" s="688">
        <v>55</v>
      </c>
      <c r="B67" s="688" t="s">
        <v>712</v>
      </c>
      <c r="C67" s="249" t="s">
        <v>40</v>
      </c>
      <c r="D67" s="249" t="s">
        <v>743</v>
      </c>
      <c r="E67" s="741" t="s">
        <v>726</v>
      </c>
      <c r="F67" s="256" t="s">
        <v>744</v>
      </c>
      <c r="G67" s="249" t="s">
        <v>1816</v>
      </c>
      <c r="H67" s="255">
        <v>24</v>
      </c>
      <c r="I67" s="742">
        <v>22062500</v>
      </c>
      <c r="J67" s="696">
        <v>5000000</v>
      </c>
      <c r="K67" s="688" t="s">
        <v>1798</v>
      </c>
      <c r="L67" s="529"/>
      <c r="M67" s="529"/>
      <c r="N67" s="254" t="s">
        <v>1817</v>
      </c>
      <c r="O67" s="529" t="s">
        <v>732</v>
      </c>
      <c r="P67" s="529"/>
      <c r="Q67" s="653"/>
    </row>
    <row r="68" spans="1:17" s="263" customFormat="1" ht="81" customHeight="1">
      <c r="A68" s="688">
        <v>56</v>
      </c>
      <c r="B68" s="688" t="s">
        <v>712</v>
      </c>
      <c r="C68" s="249" t="s">
        <v>40</v>
      </c>
      <c r="D68" s="249" t="s">
        <v>746</v>
      </c>
      <c r="E68" s="741" t="s">
        <v>726</v>
      </c>
      <c r="F68" s="254" t="s">
        <v>747</v>
      </c>
      <c r="G68" s="249" t="s">
        <v>1816</v>
      </c>
      <c r="H68" s="255">
        <v>24</v>
      </c>
      <c r="I68" s="742">
        <v>29122500</v>
      </c>
      <c r="J68" s="696">
        <v>6600000</v>
      </c>
      <c r="K68" s="688" t="s">
        <v>1798</v>
      </c>
      <c r="L68" s="529"/>
      <c r="M68" s="529"/>
      <c r="N68" s="254" t="s">
        <v>1817</v>
      </c>
      <c r="O68" s="529" t="s">
        <v>732</v>
      </c>
      <c r="P68" s="529"/>
      <c r="Q68" s="653"/>
    </row>
    <row r="69" spans="1:17" s="263" customFormat="1" ht="96.75" customHeight="1">
      <c r="A69" s="688">
        <v>57</v>
      </c>
      <c r="B69" s="688" t="s">
        <v>712</v>
      </c>
      <c r="C69" s="249" t="s">
        <v>40</v>
      </c>
      <c r="D69" s="249" t="s">
        <v>748</v>
      </c>
      <c r="E69" s="741" t="s">
        <v>726</v>
      </c>
      <c r="F69" s="254" t="s">
        <v>749</v>
      </c>
      <c r="G69" s="249" t="s">
        <v>1816</v>
      </c>
      <c r="H69" s="255">
        <v>24</v>
      </c>
      <c r="I69" s="742">
        <v>18091250</v>
      </c>
      <c r="J69" s="696">
        <v>4100000</v>
      </c>
      <c r="K69" s="253" t="s">
        <v>62</v>
      </c>
      <c r="L69" s="529"/>
      <c r="M69" s="529"/>
      <c r="N69" s="254" t="s">
        <v>1818</v>
      </c>
      <c r="O69" s="529" t="s">
        <v>732</v>
      </c>
      <c r="P69" s="529"/>
      <c r="Q69" s="653"/>
    </row>
    <row r="70" spans="1:17" s="263" customFormat="1" ht="108.75" customHeight="1">
      <c r="A70" s="688">
        <v>58</v>
      </c>
      <c r="B70" s="688" t="s">
        <v>712</v>
      </c>
      <c r="C70" s="249" t="s">
        <v>40</v>
      </c>
      <c r="D70" s="249" t="s">
        <v>750</v>
      </c>
      <c r="E70" s="741" t="s">
        <v>726</v>
      </c>
      <c r="F70" s="254" t="s">
        <v>751</v>
      </c>
      <c r="G70" s="249" t="s">
        <v>1816</v>
      </c>
      <c r="H70" s="255">
        <v>24</v>
      </c>
      <c r="I70" s="742">
        <v>7060000</v>
      </c>
      <c r="J70" s="696">
        <v>1600000</v>
      </c>
      <c r="K70" s="253" t="s">
        <v>62</v>
      </c>
      <c r="L70" s="529"/>
      <c r="M70" s="529"/>
      <c r="N70" s="254" t="s">
        <v>1818</v>
      </c>
      <c r="O70" s="529" t="s">
        <v>732</v>
      </c>
      <c r="P70" s="529"/>
      <c r="Q70" s="653"/>
    </row>
    <row r="71" spans="1:17" s="263" customFormat="1" ht="121.5" customHeight="1">
      <c r="A71" s="688">
        <v>59</v>
      </c>
      <c r="B71" s="688" t="s">
        <v>712</v>
      </c>
      <c r="C71" s="249" t="s">
        <v>40</v>
      </c>
      <c r="D71" s="249" t="s">
        <v>752</v>
      </c>
      <c r="E71" s="741" t="s">
        <v>726</v>
      </c>
      <c r="F71" s="256" t="s">
        <v>751</v>
      </c>
      <c r="G71" s="249" t="s">
        <v>1816</v>
      </c>
      <c r="H71" s="255">
        <v>24</v>
      </c>
      <c r="I71" s="742">
        <v>27357500</v>
      </c>
      <c r="J71" s="696">
        <v>6200000</v>
      </c>
      <c r="K71" s="253" t="s">
        <v>62</v>
      </c>
      <c r="L71" s="529"/>
      <c r="M71" s="529"/>
      <c r="N71" s="254" t="s">
        <v>1818</v>
      </c>
      <c r="O71" s="529" t="s">
        <v>732</v>
      </c>
      <c r="P71" s="529"/>
      <c r="Q71" s="653"/>
    </row>
    <row r="72" spans="1:17" s="263" customFormat="1" ht="65.25" customHeight="1">
      <c r="A72" s="688">
        <v>60</v>
      </c>
      <c r="B72" s="688" t="s">
        <v>712</v>
      </c>
      <c r="C72" s="249" t="s">
        <v>40</v>
      </c>
      <c r="D72" s="249" t="s">
        <v>753</v>
      </c>
      <c r="E72" s="741" t="s">
        <v>726</v>
      </c>
      <c r="F72" s="256" t="s">
        <v>754</v>
      </c>
      <c r="G72" s="741" t="s">
        <v>1831</v>
      </c>
      <c r="H72" s="255">
        <v>36</v>
      </c>
      <c r="I72" s="742">
        <v>33093750</v>
      </c>
      <c r="J72" s="696">
        <v>7500000</v>
      </c>
      <c r="K72" s="253" t="s">
        <v>62</v>
      </c>
      <c r="L72" s="529"/>
      <c r="M72" s="529"/>
      <c r="N72" s="254" t="s">
        <v>1818</v>
      </c>
      <c r="O72" s="529" t="s">
        <v>732</v>
      </c>
      <c r="P72" s="529"/>
      <c r="Q72" s="653"/>
    </row>
    <row r="73" spans="1:17" s="263" customFormat="1" ht="80.25" customHeight="1">
      <c r="A73" s="772">
        <v>61</v>
      </c>
      <c r="B73" s="688" t="s">
        <v>712</v>
      </c>
      <c r="C73" s="249" t="s">
        <v>40</v>
      </c>
      <c r="D73" s="249" t="s">
        <v>755</v>
      </c>
      <c r="E73" s="741" t="s">
        <v>726</v>
      </c>
      <c r="F73" s="256" t="s">
        <v>756</v>
      </c>
      <c r="G73" s="741" t="s">
        <v>1831</v>
      </c>
      <c r="H73" s="255">
        <v>12</v>
      </c>
      <c r="I73" s="742">
        <v>17208750</v>
      </c>
      <c r="J73" s="696">
        <v>3900000</v>
      </c>
      <c r="K73" s="253" t="s">
        <v>62</v>
      </c>
      <c r="L73" s="529"/>
      <c r="M73" s="529"/>
      <c r="N73" s="254" t="s">
        <v>1818</v>
      </c>
      <c r="O73" s="529" t="s">
        <v>732</v>
      </c>
      <c r="P73" s="529"/>
      <c r="Q73" s="653"/>
    </row>
    <row r="74" spans="1:17" s="263" customFormat="1" ht="80.25" customHeight="1">
      <c r="A74" s="772">
        <v>62</v>
      </c>
      <c r="B74" s="757" t="s">
        <v>287</v>
      </c>
      <c r="C74" s="757" t="s">
        <v>86</v>
      </c>
      <c r="D74" s="758" t="s">
        <v>1841</v>
      </c>
      <c r="E74" s="757" t="s">
        <v>1842</v>
      </c>
      <c r="F74" s="758" t="s">
        <v>1843</v>
      </c>
      <c r="G74" s="758" t="s">
        <v>1844</v>
      </c>
      <c r="H74" s="757">
        <v>48</v>
      </c>
      <c r="I74" s="757"/>
      <c r="J74" s="757" t="s">
        <v>1845</v>
      </c>
      <c r="K74" s="758" t="s">
        <v>1846</v>
      </c>
      <c r="L74" s="529"/>
      <c r="M74" s="529"/>
      <c r="N74" s="254"/>
      <c r="O74" s="529"/>
      <c r="P74" s="529"/>
      <c r="Q74" s="653"/>
    </row>
    <row r="75" spans="1:17" s="263" customFormat="1" ht="80.25" customHeight="1">
      <c r="A75" s="772">
        <v>63</v>
      </c>
      <c r="B75" s="757" t="s">
        <v>287</v>
      </c>
      <c r="C75" s="757" t="s">
        <v>86</v>
      </c>
      <c r="D75" s="758" t="s">
        <v>1847</v>
      </c>
      <c r="E75" s="757" t="s">
        <v>1842</v>
      </c>
      <c r="F75" s="758" t="s">
        <v>1848</v>
      </c>
      <c r="G75" s="757" t="s">
        <v>1849</v>
      </c>
      <c r="H75" s="757">
        <v>24</v>
      </c>
      <c r="I75" s="757"/>
      <c r="J75" s="759" t="s">
        <v>1850</v>
      </c>
      <c r="K75" s="758" t="s">
        <v>1846</v>
      </c>
      <c r="L75" s="529"/>
      <c r="M75" s="529"/>
      <c r="N75" s="254"/>
      <c r="O75" s="529"/>
      <c r="P75" s="529"/>
      <c r="Q75" s="653"/>
    </row>
    <row r="76" spans="1:17" s="263" customFormat="1" ht="80.25" customHeight="1">
      <c r="A76" s="772">
        <v>64</v>
      </c>
      <c r="B76" s="757" t="s">
        <v>287</v>
      </c>
      <c r="C76" s="757" t="s">
        <v>86</v>
      </c>
      <c r="D76" s="758" t="s">
        <v>1851</v>
      </c>
      <c r="E76" s="757" t="s">
        <v>1852</v>
      </c>
      <c r="F76" s="758" t="s">
        <v>1853</v>
      </c>
      <c r="G76" s="757" t="s">
        <v>1854</v>
      </c>
      <c r="H76" s="757">
        <v>84</v>
      </c>
      <c r="I76" s="757"/>
      <c r="J76" s="758" t="s">
        <v>1855</v>
      </c>
      <c r="K76" s="758" t="s">
        <v>1856</v>
      </c>
      <c r="L76" s="529"/>
      <c r="M76" s="529"/>
      <c r="N76" s="254"/>
      <c r="O76" s="529"/>
      <c r="P76" s="529"/>
      <c r="Q76" s="653"/>
    </row>
    <row r="77" spans="1:17" s="263" customFormat="1" ht="80.25" customHeight="1">
      <c r="A77" s="772">
        <v>65</v>
      </c>
      <c r="B77" s="757" t="s">
        <v>287</v>
      </c>
      <c r="C77" s="757" t="s">
        <v>86</v>
      </c>
      <c r="D77" s="758" t="s">
        <v>1857</v>
      </c>
      <c r="E77" s="757" t="s">
        <v>1852</v>
      </c>
      <c r="F77" s="758" t="s">
        <v>1858</v>
      </c>
      <c r="G77" s="757" t="s">
        <v>767</v>
      </c>
      <c r="H77" s="757">
        <v>72</v>
      </c>
      <c r="I77" s="757"/>
      <c r="J77" s="757" t="s">
        <v>1859</v>
      </c>
      <c r="K77" s="758" t="s">
        <v>1860</v>
      </c>
      <c r="L77" s="529"/>
      <c r="M77" s="529"/>
      <c r="N77" s="254"/>
      <c r="O77" s="529"/>
      <c r="P77" s="529"/>
      <c r="Q77" s="653"/>
    </row>
    <row r="78" spans="1:17" s="263" customFormat="1" ht="80.25" customHeight="1">
      <c r="A78" s="772">
        <v>66</v>
      </c>
      <c r="B78" s="757" t="s">
        <v>287</v>
      </c>
      <c r="C78" s="757" t="s">
        <v>86</v>
      </c>
      <c r="D78" s="758" t="s">
        <v>1861</v>
      </c>
      <c r="E78" s="758" t="s">
        <v>1059</v>
      </c>
      <c r="F78" s="758" t="s">
        <v>1862</v>
      </c>
      <c r="G78" s="758" t="s">
        <v>1863</v>
      </c>
      <c r="H78" s="757">
        <v>36</v>
      </c>
      <c r="I78" s="757"/>
      <c r="J78" s="757" t="s">
        <v>1864</v>
      </c>
      <c r="K78" s="758" t="s">
        <v>1846</v>
      </c>
      <c r="L78" s="529"/>
      <c r="M78" s="529"/>
      <c r="N78" s="254"/>
      <c r="O78" s="529"/>
      <c r="P78" s="529"/>
      <c r="Q78" s="653"/>
    </row>
    <row r="79" spans="1:17" s="263" customFormat="1" ht="80.25" customHeight="1">
      <c r="A79" s="772">
        <v>67</v>
      </c>
      <c r="B79" s="757" t="s">
        <v>287</v>
      </c>
      <c r="C79" s="757" t="s">
        <v>86</v>
      </c>
      <c r="D79" s="758" t="s">
        <v>1865</v>
      </c>
      <c r="E79" s="757" t="s">
        <v>1842</v>
      </c>
      <c r="F79" s="758" t="s">
        <v>1866</v>
      </c>
      <c r="G79" s="758" t="s">
        <v>1867</v>
      </c>
      <c r="H79" s="757">
        <v>24</v>
      </c>
      <c r="I79" s="757"/>
      <c r="J79" s="757" t="s">
        <v>1868</v>
      </c>
      <c r="K79" s="758" t="s">
        <v>1869</v>
      </c>
      <c r="L79" s="529"/>
      <c r="M79" s="529"/>
      <c r="N79" s="254"/>
      <c r="O79" s="529"/>
      <c r="P79" s="529"/>
      <c r="Q79" s="653"/>
    </row>
    <row r="80" spans="1:17" s="263" customFormat="1" ht="80.25" customHeight="1">
      <c r="A80" s="772">
        <v>68</v>
      </c>
      <c r="B80" s="757" t="s">
        <v>287</v>
      </c>
      <c r="C80" s="757" t="s">
        <v>86</v>
      </c>
      <c r="D80" s="758" t="s">
        <v>1870</v>
      </c>
      <c r="E80" s="758" t="s">
        <v>1059</v>
      </c>
      <c r="F80" s="758" t="s">
        <v>1871</v>
      </c>
      <c r="G80" s="758" t="s">
        <v>1872</v>
      </c>
      <c r="H80" s="757">
        <v>12</v>
      </c>
      <c r="I80" s="757"/>
      <c r="J80" s="757" t="s">
        <v>1873</v>
      </c>
      <c r="K80" s="758" t="s">
        <v>1874</v>
      </c>
      <c r="L80" s="529"/>
      <c r="M80" s="529"/>
      <c r="N80" s="254"/>
      <c r="O80" s="529"/>
      <c r="P80" s="529"/>
      <c r="Q80" s="653"/>
    </row>
    <row r="81" spans="1:17" s="263" customFormat="1" ht="80.25" customHeight="1">
      <c r="A81" s="772">
        <v>69</v>
      </c>
      <c r="B81" s="757" t="s">
        <v>287</v>
      </c>
      <c r="C81" s="757" t="s">
        <v>86</v>
      </c>
      <c r="D81" s="758" t="s">
        <v>1875</v>
      </c>
      <c r="E81" s="757" t="s">
        <v>1852</v>
      </c>
      <c r="F81" s="758" t="s">
        <v>1876</v>
      </c>
      <c r="G81" s="757" t="s">
        <v>767</v>
      </c>
      <c r="H81" s="757">
        <v>36</v>
      </c>
      <c r="I81" s="757"/>
      <c r="J81" s="757" t="s">
        <v>1877</v>
      </c>
      <c r="K81" s="758" t="s">
        <v>1878</v>
      </c>
      <c r="L81" s="529"/>
      <c r="M81" s="529"/>
      <c r="N81" s="254"/>
      <c r="O81" s="529"/>
      <c r="P81" s="529"/>
      <c r="Q81" s="653"/>
    </row>
    <row r="82" spans="1:17" s="263" customFormat="1" ht="80.25" customHeight="1">
      <c r="A82" s="772">
        <v>70</v>
      </c>
      <c r="B82" s="757" t="s">
        <v>287</v>
      </c>
      <c r="C82" s="757" t="s">
        <v>86</v>
      </c>
      <c r="D82" s="758" t="s">
        <v>1879</v>
      </c>
      <c r="E82" s="757" t="s">
        <v>1880</v>
      </c>
      <c r="F82" s="758" t="s">
        <v>1853</v>
      </c>
      <c r="G82" s="758" t="s">
        <v>1881</v>
      </c>
      <c r="H82" s="757">
        <v>48</v>
      </c>
      <c r="I82" s="757"/>
      <c r="J82" s="757" t="s">
        <v>1882</v>
      </c>
      <c r="K82" s="758" t="s">
        <v>1878</v>
      </c>
      <c r="L82" s="529"/>
      <c r="M82" s="529"/>
      <c r="N82" s="254"/>
      <c r="O82" s="529"/>
      <c r="P82" s="529"/>
      <c r="Q82" s="653"/>
    </row>
    <row r="83" spans="1:17" s="766" customFormat="1" ht="80.25" customHeight="1">
      <c r="A83" s="772">
        <v>71</v>
      </c>
      <c r="B83" s="762" t="s">
        <v>287</v>
      </c>
      <c r="C83" s="762" t="s">
        <v>86</v>
      </c>
      <c r="D83" s="763" t="s">
        <v>1883</v>
      </c>
      <c r="E83" s="762" t="s">
        <v>1884</v>
      </c>
      <c r="F83" s="763" t="s">
        <v>1885</v>
      </c>
      <c r="G83" s="758" t="s">
        <v>767</v>
      </c>
      <c r="H83" s="757">
        <v>24</v>
      </c>
      <c r="I83" s="762"/>
      <c r="J83" s="762" t="s">
        <v>1886</v>
      </c>
      <c r="K83" s="758" t="s">
        <v>1887</v>
      </c>
      <c r="L83" s="764"/>
      <c r="M83" s="764"/>
      <c r="N83" s="265"/>
      <c r="O83" s="764"/>
      <c r="P83" s="764"/>
      <c r="Q83" s="765"/>
    </row>
    <row r="84" spans="1:17" s="248" customFormat="1" ht="74.25" customHeight="1">
      <c r="A84" s="772">
        <v>72</v>
      </c>
      <c r="B84" s="498" t="s">
        <v>712</v>
      </c>
      <c r="C84" s="244" t="s">
        <v>40</v>
      </c>
      <c r="D84" s="249" t="s">
        <v>757</v>
      </c>
      <c r="E84" s="250" t="s">
        <v>726</v>
      </c>
      <c r="F84" s="256" t="s">
        <v>758</v>
      </c>
      <c r="G84" s="252" t="s">
        <v>716</v>
      </c>
      <c r="H84" s="252">
        <v>24</v>
      </c>
      <c r="I84" s="226">
        <f>J84*4.4125</f>
        <v>66187499.999999993</v>
      </c>
      <c r="J84" s="525">
        <v>15000000</v>
      </c>
      <c r="K84" s="498" t="s">
        <v>1618</v>
      </c>
      <c r="L84" s="475"/>
      <c r="M84" s="475"/>
      <c r="N84" s="475"/>
      <c r="O84" s="475"/>
      <c r="P84" s="475"/>
      <c r="Q84" s="652"/>
    </row>
    <row r="85" spans="1:17" s="248" customFormat="1" ht="82.5" customHeight="1">
      <c r="A85" s="772">
        <v>73</v>
      </c>
      <c r="B85" s="498" t="s">
        <v>712</v>
      </c>
      <c r="C85" s="244" t="s">
        <v>40</v>
      </c>
      <c r="D85" s="249" t="s">
        <v>759</v>
      </c>
      <c r="E85" s="250" t="s">
        <v>726</v>
      </c>
      <c r="F85" s="254" t="s">
        <v>760</v>
      </c>
      <c r="G85" s="252" t="s">
        <v>716</v>
      </c>
      <c r="H85" s="252">
        <v>24</v>
      </c>
      <c r="I85" s="226">
        <f>J85*4.4125</f>
        <v>8825000</v>
      </c>
      <c r="J85" s="525">
        <v>2000000</v>
      </c>
      <c r="K85" s="498" t="s">
        <v>16</v>
      </c>
      <c r="L85" s="475"/>
      <c r="M85" s="475"/>
      <c r="N85" s="475"/>
      <c r="O85" s="475"/>
      <c r="P85" s="475"/>
      <c r="Q85" s="652"/>
    </row>
    <row r="86" spans="1:17" s="248" customFormat="1" ht="53.25" customHeight="1">
      <c r="A86" s="772">
        <v>74</v>
      </c>
      <c r="B86" s="498" t="s">
        <v>712</v>
      </c>
      <c r="C86" s="244" t="s">
        <v>40</v>
      </c>
      <c r="D86" s="249" t="s">
        <v>761</v>
      </c>
      <c r="E86" s="250" t="s">
        <v>762</v>
      </c>
      <c r="F86" s="256" t="s">
        <v>763</v>
      </c>
      <c r="G86" s="249" t="s">
        <v>764</v>
      </c>
      <c r="H86" s="255"/>
      <c r="I86" s="226">
        <f>J86*4.4125</f>
        <v>0</v>
      </c>
      <c r="J86" s="525"/>
      <c r="K86" s="253" t="s">
        <v>62</v>
      </c>
      <c r="L86" s="475"/>
      <c r="M86" s="475"/>
      <c r="N86" s="475"/>
      <c r="O86" s="475"/>
      <c r="P86" s="475"/>
      <c r="Q86" s="652"/>
    </row>
    <row r="87" spans="1:17" s="263" customFormat="1" ht="89.25" customHeight="1">
      <c r="A87" s="772">
        <v>75</v>
      </c>
      <c r="B87" s="688" t="s">
        <v>712</v>
      </c>
      <c r="C87" s="249" t="s">
        <v>86</v>
      </c>
      <c r="D87" s="256" t="s">
        <v>765</v>
      </c>
      <c r="E87" s="741" t="s">
        <v>726</v>
      </c>
      <c r="F87" s="256" t="s">
        <v>766</v>
      </c>
      <c r="G87" s="741" t="s">
        <v>716</v>
      </c>
      <c r="H87" s="249">
        <v>24</v>
      </c>
      <c r="I87" s="742">
        <v>15885000</v>
      </c>
      <c r="J87" s="288">
        <v>3600000</v>
      </c>
      <c r="K87" s="688" t="s">
        <v>1832</v>
      </c>
      <c r="L87" s="529"/>
      <c r="M87" s="529"/>
      <c r="N87" s="254" t="s">
        <v>1819</v>
      </c>
      <c r="O87" s="529" t="s">
        <v>732</v>
      </c>
      <c r="P87" s="529"/>
      <c r="Q87" s="653"/>
    </row>
    <row r="88" spans="1:17" s="263" customFormat="1" ht="135" customHeight="1">
      <c r="A88" s="772">
        <v>76</v>
      </c>
      <c r="B88" s="688" t="s">
        <v>712</v>
      </c>
      <c r="C88" s="249" t="s">
        <v>86</v>
      </c>
      <c r="D88" s="254" t="s">
        <v>768</v>
      </c>
      <c r="E88" s="741" t="s">
        <v>726</v>
      </c>
      <c r="F88" s="256" t="s">
        <v>769</v>
      </c>
      <c r="G88" s="741" t="s">
        <v>716</v>
      </c>
      <c r="H88" s="249">
        <v>24</v>
      </c>
      <c r="I88" s="742">
        <v>33093750</v>
      </c>
      <c r="J88" s="288">
        <v>7500000</v>
      </c>
      <c r="K88" s="688" t="s">
        <v>587</v>
      </c>
      <c r="L88" s="529"/>
      <c r="M88" s="529"/>
      <c r="N88" s="254" t="s">
        <v>1820</v>
      </c>
      <c r="O88" s="529" t="s">
        <v>732</v>
      </c>
      <c r="P88" s="529"/>
      <c r="Q88" s="653"/>
    </row>
    <row r="89" spans="1:17" s="263" customFormat="1" ht="41.25" customHeight="1">
      <c r="A89" s="772">
        <v>77</v>
      </c>
      <c r="B89" s="688" t="s">
        <v>712</v>
      </c>
      <c r="C89" s="249" t="s">
        <v>86</v>
      </c>
      <c r="D89" s="256" t="s">
        <v>770</v>
      </c>
      <c r="E89" s="250" t="s">
        <v>771</v>
      </c>
      <c r="F89" s="256" t="s">
        <v>772</v>
      </c>
      <c r="G89" s="249" t="s">
        <v>767</v>
      </c>
      <c r="H89" s="249">
        <v>24</v>
      </c>
      <c r="I89" s="695">
        <f>J89*4.4125</f>
        <v>22062500</v>
      </c>
      <c r="J89" s="288">
        <v>5000000</v>
      </c>
      <c r="K89" s="688" t="s">
        <v>16</v>
      </c>
      <c r="L89" s="529"/>
      <c r="M89" s="529"/>
      <c r="N89" s="529"/>
      <c r="O89" s="529"/>
      <c r="P89" s="529"/>
      <c r="Q89" s="653"/>
    </row>
    <row r="90" spans="1:17" s="263" customFormat="1" ht="91.5" customHeight="1">
      <c r="A90" s="772">
        <v>78</v>
      </c>
      <c r="B90" s="688" t="s">
        <v>712</v>
      </c>
      <c r="C90" s="249" t="s">
        <v>86</v>
      </c>
      <c r="D90" s="254" t="s">
        <v>773</v>
      </c>
      <c r="E90" s="250" t="s">
        <v>774</v>
      </c>
      <c r="F90" s="256" t="s">
        <v>775</v>
      </c>
      <c r="G90" s="249" t="s">
        <v>767</v>
      </c>
      <c r="H90" s="249">
        <v>24</v>
      </c>
      <c r="I90" s="695">
        <f>J90*4.4125</f>
        <v>191943749.99999997</v>
      </c>
      <c r="J90" s="288">
        <v>43500000</v>
      </c>
      <c r="K90" s="688" t="s">
        <v>1619</v>
      </c>
      <c r="L90" s="529"/>
      <c r="M90" s="529"/>
      <c r="N90" s="250" t="s">
        <v>1778</v>
      </c>
      <c r="O90" s="529" t="s">
        <v>1777</v>
      </c>
      <c r="P90" s="529"/>
      <c r="Q90" s="653"/>
    </row>
    <row r="91" spans="1:17" s="700" customFormat="1" ht="47.25" customHeight="1">
      <c r="A91" s="772">
        <v>79</v>
      </c>
      <c r="B91" s="450" t="s">
        <v>712</v>
      </c>
      <c r="C91" s="266" t="s">
        <v>86</v>
      </c>
      <c r="D91" s="254" t="s">
        <v>776</v>
      </c>
      <c r="E91" s="266" t="s">
        <v>714</v>
      </c>
      <c r="F91" s="254" t="s">
        <v>777</v>
      </c>
      <c r="G91" s="452" t="s">
        <v>778</v>
      </c>
      <c r="H91" s="452">
        <v>36</v>
      </c>
      <c r="I91" s="695">
        <f>J91*4.4125</f>
        <v>33976250</v>
      </c>
      <c r="J91" s="697">
        <v>7700000</v>
      </c>
      <c r="K91" s="450" t="s">
        <v>16</v>
      </c>
      <c r="L91" s="698"/>
      <c r="M91" s="698"/>
      <c r="N91" s="698"/>
      <c r="O91" s="698"/>
      <c r="P91" s="698"/>
      <c r="Q91" s="699"/>
    </row>
    <row r="92" spans="1:17" s="700" customFormat="1" ht="129" customHeight="1">
      <c r="A92" s="772">
        <v>80</v>
      </c>
      <c r="B92" s="450" t="s">
        <v>712</v>
      </c>
      <c r="C92" s="266" t="s">
        <v>86</v>
      </c>
      <c r="D92" s="254" t="s">
        <v>779</v>
      </c>
      <c r="E92" s="741" t="s">
        <v>1833</v>
      </c>
      <c r="F92" s="254" t="s">
        <v>781</v>
      </c>
      <c r="G92" s="452"/>
      <c r="H92" s="746">
        <v>60</v>
      </c>
      <c r="I92" s="742">
        <v>136787500</v>
      </c>
      <c r="J92" s="697">
        <v>31000000</v>
      </c>
      <c r="K92" s="747" t="s">
        <v>587</v>
      </c>
      <c r="L92" s="698"/>
      <c r="M92" s="698"/>
      <c r="N92" s="254" t="s">
        <v>1800</v>
      </c>
      <c r="O92" s="698" t="s">
        <v>732</v>
      </c>
      <c r="P92" s="698"/>
      <c r="Q92" s="699"/>
    </row>
    <row r="93" spans="1:17" s="263" customFormat="1" ht="160.5" customHeight="1">
      <c r="A93" s="772">
        <v>81</v>
      </c>
      <c r="B93" s="688" t="s">
        <v>712</v>
      </c>
      <c r="C93" s="249" t="s">
        <v>86</v>
      </c>
      <c r="D93" s="256" t="s">
        <v>782</v>
      </c>
      <c r="E93" s="741" t="s">
        <v>1833</v>
      </c>
      <c r="F93" s="254" t="s">
        <v>784</v>
      </c>
      <c r="G93" s="252"/>
      <c r="H93" s="252">
        <v>120</v>
      </c>
      <c r="I93" s="742">
        <v>285047500</v>
      </c>
      <c r="J93" s="288">
        <v>64600000</v>
      </c>
      <c r="K93" s="688" t="s">
        <v>1618</v>
      </c>
      <c r="L93" s="529"/>
      <c r="M93" s="529"/>
      <c r="N93" s="254" t="s">
        <v>1801</v>
      </c>
      <c r="O93" s="698" t="s">
        <v>732</v>
      </c>
      <c r="P93" s="529"/>
      <c r="Q93" s="653"/>
    </row>
    <row r="94" spans="1:17" s="263" customFormat="1" ht="133.5" customHeight="1">
      <c r="A94" s="772">
        <v>82</v>
      </c>
      <c r="B94" s="688" t="s">
        <v>712</v>
      </c>
      <c r="C94" s="249" t="s">
        <v>86</v>
      </c>
      <c r="D94" s="256" t="s">
        <v>785</v>
      </c>
      <c r="E94" s="250" t="s">
        <v>786</v>
      </c>
      <c r="F94" s="254" t="s">
        <v>787</v>
      </c>
      <c r="G94" s="252" t="s">
        <v>716</v>
      </c>
      <c r="H94" s="252">
        <v>24</v>
      </c>
      <c r="I94" s="695">
        <f>J94*4.4125</f>
        <v>2206250</v>
      </c>
      <c r="J94" s="288">
        <v>500000</v>
      </c>
      <c r="K94" s="688" t="s">
        <v>1620</v>
      </c>
      <c r="L94" s="529"/>
      <c r="M94" s="529"/>
      <c r="N94" s="529"/>
      <c r="O94" s="529"/>
      <c r="P94" s="529"/>
      <c r="Q94" s="653"/>
    </row>
    <row r="95" spans="1:17" s="388" customFormat="1" ht="163.5" customHeight="1">
      <c r="A95" s="772">
        <v>83</v>
      </c>
      <c r="B95" s="188" t="s">
        <v>712</v>
      </c>
      <c r="C95" s="219" t="s">
        <v>86</v>
      </c>
      <c r="D95" s="258" t="s">
        <v>788</v>
      </c>
      <c r="E95" s="259" t="s">
        <v>789</v>
      </c>
      <c r="F95" s="260" t="s">
        <v>790</v>
      </c>
      <c r="G95" s="261" t="s">
        <v>1792</v>
      </c>
      <c r="H95" s="188">
        <v>12</v>
      </c>
      <c r="I95" s="742">
        <v>2206250</v>
      </c>
      <c r="J95" s="239">
        <v>500000</v>
      </c>
      <c r="K95" s="188" t="s">
        <v>16</v>
      </c>
      <c r="L95" s="549"/>
      <c r="M95" s="549"/>
      <c r="N95" s="260" t="s">
        <v>1793</v>
      </c>
      <c r="O95" s="701" t="s">
        <v>732</v>
      </c>
      <c r="P95" s="549"/>
      <c r="Q95" s="674"/>
    </row>
    <row r="96" spans="1:17" s="388" customFormat="1" ht="132.75" customHeight="1">
      <c r="A96" s="772">
        <v>84</v>
      </c>
      <c r="B96" s="188" t="s">
        <v>712</v>
      </c>
      <c r="C96" s="219" t="s">
        <v>86</v>
      </c>
      <c r="D96" s="308" t="s">
        <v>791</v>
      </c>
      <c r="E96" s="219" t="s">
        <v>789</v>
      </c>
      <c r="F96" s="308" t="s">
        <v>792</v>
      </c>
      <c r="G96" s="261" t="s">
        <v>716</v>
      </c>
      <c r="H96" s="262">
        <v>12</v>
      </c>
      <c r="I96" s="742">
        <v>4412500</v>
      </c>
      <c r="J96" s="239">
        <v>1000000</v>
      </c>
      <c r="K96" s="188" t="s">
        <v>16</v>
      </c>
      <c r="L96" s="549"/>
      <c r="M96" s="549"/>
      <c r="N96" s="260" t="s">
        <v>1793</v>
      </c>
      <c r="O96" s="701" t="s">
        <v>732</v>
      </c>
      <c r="P96" s="549"/>
      <c r="Q96" s="674"/>
    </row>
    <row r="97" spans="1:61" s="704" customFormat="1" ht="49.5" customHeight="1">
      <c r="A97" s="772">
        <v>85</v>
      </c>
      <c r="B97" s="346" t="s">
        <v>712</v>
      </c>
      <c r="C97" s="311" t="s">
        <v>86</v>
      </c>
      <c r="D97" s="260" t="s">
        <v>793</v>
      </c>
      <c r="E97" s="748" t="s">
        <v>726</v>
      </c>
      <c r="F97" s="260" t="s">
        <v>794</v>
      </c>
      <c r="G97" s="455" t="s">
        <v>716</v>
      </c>
      <c r="H97" s="346">
        <v>24</v>
      </c>
      <c r="I97" s="742">
        <v>22062500</v>
      </c>
      <c r="J97" s="702">
        <v>5000000</v>
      </c>
      <c r="K97" s="749" t="s">
        <v>16</v>
      </c>
      <c r="L97" s="701"/>
      <c r="M97" s="701"/>
      <c r="N97" s="260" t="s">
        <v>1802</v>
      </c>
      <c r="O97" s="701" t="s">
        <v>732</v>
      </c>
      <c r="P97" s="701"/>
      <c r="Q97" s="703"/>
    </row>
    <row r="98" spans="1:61" s="191" customFormat="1" ht="64.5" customHeight="1">
      <c r="A98" s="772">
        <v>86</v>
      </c>
      <c r="B98" s="188" t="s">
        <v>712</v>
      </c>
      <c r="C98" s="214" t="s">
        <v>86</v>
      </c>
      <c r="D98" s="258" t="s">
        <v>795</v>
      </c>
      <c r="E98" s="259" t="s">
        <v>726</v>
      </c>
      <c r="F98" s="258" t="s">
        <v>796</v>
      </c>
      <c r="G98" s="261" t="s">
        <v>716</v>
      </c>
      <c r="H98" s="219">
        <v>60</v>
      </c>
      <c r="I98" s="226">
        <f t="shared" ref="I98:I103" si="1">J98*4.4125</f>
        <v>198562499.99999997</v>
      </c>
      <c r="J98" s="206">
        <v>45000000</v>
      </c>
      <c r="K98" s="188" t="s">
        <v>16</v>
      </c>
      <c r="L98" s="522"/>
      <c r="M98" s="522"/>
      <c r="N98" s="687"/>
      <c r="O98" s="522"/>
      <c r="P98" s="522"/>
      <c r="Q98" s="649"/>
    </row>
    <row r="99" spans="1:61" s="191" customFormat="1" ht="66.75" customHeight="1">
      <c r="A99" s="772">
        <v>87</v>
      </c>
      <c r="B99" s="188" t="s">
        <v>712</v>
      </c>
      <c r="C99" s="214" t="s">
        <v>86</v>
      </c>
      <c r="D99" s="258" t="s">
        <v>1913</v>
      </c>
      <c r="E99" s="259" t="s">
        <v>726</v>
      </c>
      <c r="F99" s="258" t="s">
        <v>798</v>
      </c>
      <c r="G99" s="261" t="s">
        <v>716</v>
      </c>
      <c r="H99" s="261">
        <v>24</v>
      </c>
      <c r="I99" s="226">
        <f t="shared" si="1"/>
        <v>52949999.999999993</v>
      </c>
      <c r="J99" s="206">
        <v>12000000</v>
      </c>
      <c r="K99" s="188" t="s">
        <v>16</v>
      </c>
      <c r="L99" s="522"/>
      <c r="M99" s="522"/>
      <c r="N99" s="522"/>
      <c r="O99" s="522"/>
      <c r="P99" s="522"/>
      <c r="Q99" s="649"/>
    </row>
    <row r="100" spans="1:61" s="191" customFormat="1" ht="52.5" customHeight="1">
      <c r="A100" s="772">
        <v>88</v>
      </c>
      <c r="B100" s="188" t="s">
        <v>712</v>
      </c>
      <c r="C100" s="214" t="s">
        <v>86</v>
      </c>
      <c r="D100" s="258" t="s">
        <v>799</v>
      </c>
      <c r="E100" s="259" t="s">
        <v>726</v>
      </c>
      <c r="F100" s="260" t="s">
        <v>800</v>
      </c>
      <c r="G100" s="261" t="s">
        <v>716</v>
      </c>
      <c r="H100" s="261">
        <v>24</v>
      </c>
      <c r="I100" s="226">
        <f t="shared" si="1"/>
        <v>30887499.999999996</v>
      </c>
      <c r="J100" s="206">
        <v>7000000</v>
      </c>
      <c r="K100" s="188" t="s">
        <v>16</v>
      </c>
      <c r="L100" s="522"/>
      <c r="M100" s="522"/>
      <c r="N100" s="522"/>
      <c r="O100" s="522"/>
      <c r="P100" s="522"/>
      <c r="Q100" s="649"/>
    </row>
    <row r="101" spans="1:61" s="191" customFormat="1" ht="64.5" customHeight="1">
      <c r="A101" s="772">
        <v>89</v>
      </c>
      <c r="B101" s="188" t="s">
        <v>712</v>
      </c>
      <c r="C101" s="214" t="s">
        <v>86</v>
      </c>
      <c r="D101" s="258" t="s">
        <v>801</v>
      </c>
      <c r="E101" s="259" t="s">
        <v>726</v>
      </c>
      <c r="F101" s="258" t="s">
        <v>802</v>
      </c>
      <c r="G101" s="261" t="s">
        <v>716</v>
      </c>
      <c r="H101" s="261">
        <v>24</v>
      </c>
      <c r="I101" s="226">
        <f t="shared" si="1"/>
        <v>30887499.999999996</v>
      </c>
      <c r="J101" s="206">
        <v>7000000</v>
      </c>
      <c r="K101" s="188" t="s">
        <v>16</v>
      </c>
      <c r="L101" s="522"/>
      <c r="M101" s="522"/>
      <c r="N101" s="522"/>
      <c r="O101" s="522"/>
      <c r="P101" s="522"/>
      <c r="Q101" s="649"/>
    </row>
    <row r="102" spans="1:61" s="191" customFormat="1" ht="85.5" customHeight="1">
      <c r="A102" s="772">
        <v>90</v>
      </c>
      <c r="B102" s="188" t="s">
        <v>712</v>
      </c>
      <c r="C102" s="214" t="s">
        <v>86</v>
      </c>
      <c r="D102" s="258" t="s">
        <v>803</v>
      </c>
      <c r="E102" s="259" t="s">
        <v>726</v>
      </c>
      <c r="F102" s="260" t="s">
        <v>804</v>
      </c>
      <c r="G102" s="261" t="s">
        <v>716</v>
      </c>
      <c r="H102" s="261">
        <v>24</v>
      </c>
      <c r="I102" s="226">
        <f t="shared" si="1"/>
        <v>30887499.999999996</v>
      </c>
      <c r="J102" s="206">
        <v>7000000</v>
      </c>
      <c r="K102" s="188" t="s">
        <v>16</v>
      </c>
      <c r="L102" s="522"/>
      <c r="M102" s="522"/>
      <c r="N102" s="522"/>
      <c r="O102" s="522"/>
      <c r="P102" s="522"/>
      <c r="Q102" s="649"/>
    </row>
    <row r="103" spans="1:61" s="191" customFormat="1" ht="87" customHeight="1">
      <c r="A103" s="772">
        <v>91</v>
      </c>
      <c r="B103" s="188" t="s">
        <v>712</v>
      </c>
      <c r="C103" s="214" t="s">
        <v>86</v>
      </c>
      <c r="D103" s="258" t="s">
        <v>805</v>
      </c>
      <c r="E103" s="259" t="s">
        <v>726</v>
      </c>
      <c r="F103" s="260" t="s">
        <v>804</v>
      </c>
      <c r="G103" s="261" t="s">
        <v>716</v>
      </c>
      <c r="H103" s="261">
        <v>36</v>
      </c>
      <c r="I103" s="226">
        <f t="shared" si="1"/>
        <v>157526250</v>
      </c>
      <c r="J103" s="206">
        <v>35700000</v>
      </c>
      <c r="K103" s="188" t="s">
        <v>16</v>
      </c>
      <c r="L103" s="522"/>
      <c r="M103" s="522"/>
      <c r="N103" s="522"/>
      <c r="O103" s="522"/>
      <c r="P103" s="522"/>
      <c r="Q103" s="649"/>
    </row>
    <row r="104" spans="1:61" s="385" customFormat="1" ht="41.25" customHeight="1">
      <c r="A104" s="800" t="s">
        <v>806</v>
      </c>
      <c r="B104" s="801"/>
      <c r="C104" s="801"/>
      <c r="D104" s="801"/>
      <c r="E104" s="801"/>
      <c r="F104" s="801"/>
      <c r="G104" s="801"/>
      <c r="H104" s="801"/>
      <c r="I104" s="801"/>
      <c r="J104" s="801"/>
      <c r="K104" s="801"/>
      <c r="L104" s="518"/>
      <c r="M104" s="518"/>
      <c r="N104" s="518"/>
      <c r="O104" s="518"/>
      <c r="P104" s="518"/>
      <c r="Q104" s="646"/>
      <c r="BH104" s="435"/>
      <c r="BI104" s="435"/>
    </row>
    <row r="105" spans="1:61" s="263" customFormat="1" ht="93" customHeight="1">
      <c r="A105" s="500">
        <v>92</v>
      </c>
      <c r="B105" s="498" t="s">
        <v>712</v>
      </c>
      <c r="C105" s="244" t="s">
        <v>40</v>
      </c>
      <c r="D105" s="498" t="s">
        <v>87</v>
      </c>
      <c r="E105" s="498" t="s">
        <v>1541</v>
      </c>
      <c r="F105" s="325" t="s">
        <v>807</v>
      </c>
      <c r="G105" s="243" t="s">
        <v>711</v>
      </c>
      <c r="H105" s="498">
        <v>60</v>
      </c>
      <c r="I105" s="247">
        <f>J105*4.4125</f>
        <v>4412500</v>
      </c>
      <c r="J105" s="525">
        <v>1000000</v>
      </c>
      <c r="K105" s="498" t="s">
        <v>62</v>
      </c>
      <c r="L105" s="529"/>
      <c r="M105" s="529"/>
      <c r="N105" s="529"/>
      <c r="O105" s="529"/>
      <c r="P105" s="529"/>
      <c r="Q105" s="653"/>
    </row>
    <row r="106" spans="1:61" s="248" customFormat="1" ht="47.25" customHeight="1">
      <c r="A106" s="774">
        <v>93</v>
      </c>
      <c r="B106" s="244" t="s">
        <v>808</v>
      </c>
      <c r="C106" s="244" t="s">
        <v>40</v>
      </c>
      <c r="D106" s="244" t="s">
        <v>809</v>
      </c>
      <c r="E106" s="244" t="s">
        <v>808</v>
      </c>
      <c r="F106" s="383" t="s">
        <v>810</v>
      </c>
      <c r="G106" s="244" t="s">
        <v>711</v>
      </c>
      <c r="H106" s="244">
        <v>24</v>
      </c>
      <c r="I106" s="247">
        <f>J106*4.4125</f>
        <v>4412500</v>
      </c>
      <c r="J106" s="276">
        <v>1000000</v>
      </c>
      <c r="K106" s="209" t="s">
        <v>1224</v>
      </c>
      <c r="L106" s="475"/>
      <c r="M106" s="475"/>
      <c r="N106" s="475"/>
      <c r="O106" s="475"/>
      <c r="P106" s="475"/>
      <c r="Q106" s="652"/>
    </row>
    <row r="107" spans="1:61" s="248" customFormat="1" ht="76.5" customHeight="1">
      <c r="A107" s="774">
        <v>94</v>
      </c>
      <c r="B107" s="244" t="s">
        <v>811</v>
      </c>
      <c r="C107" s="244" t="s">
        <v>86</v>
      </c>
      <c r="D107" s="244" t="s">
        <v>812</v>
      </c>
      <c r="E107" s="244" t="s">
        <v>811</v>
      </c>
      <c r="F107" s="383" t="s">
        <v>813</v>
      </c>
      <c r="G107" s="244" t="s">
        <v>711</v>
      </c>
      <c r="H107" s="244">
        <v>12</v>
      </c>
      <c r="I107" s="247">
        <f>J107*4.4125</f>
        <v>7501249.9999999991</v>
      </c>
      <c r="J107" s="276">
        <v>1700000</v>
      </c>
      <c r="K107" s="209" t="s">
        <v>1224</v>
      </c>
      <c r="L107" s="475"/>
      <c r="M107" s="475"/>
      <c r="N107" s="475"/>
      <c r="O107" s="475"/>
      <c r="P107" s="475"/>
      <c r="Q107" s="652"/>
    </row>
    <row r="108" spans="1:61" s="248" customFormat="1" ht="39.75" customHeight="1">
      <c r="A108" s="774">
        <v>95</v>
      </c>
      <c r="B108" s="243" t="s">
        <v>695</v>
      </c>
      <c r="C108" s="244" t="s">
        <v>86</v>
      </c>
      <c r="D108" s="264" t="s">
        <v>814</v>
      </c>
      <c r="E108" s="243" t="s">
        <v>695</v>
      </c>
      <c r="F108" s="264" t="s">
        <v>815</v>
      </c>
      <c r="G108" s="244" t="s">
        <v>711</v>
      </c>
      <c r="H108" s="243">
        <v>24</v>
      </c>
      <c r="I108" s="226" t="s">
        <v>625</v>
      </c>
      <c r="J108" s="524" t="s">
        <v>660</v>
      </c>
      <c r="K108" s="209" t="s">
        <v>1224</v>
      </c>
      <c r="L108" s="475"/>
      <c r="M108" s="475"/>
      <c r="N108" s="475"/>
      <c r="O108" s="475"/>
      <c r="P108" s="475"/>
      <c r="Q108" s="652"/>
    </row>
    <row r="109" spans="1:61" s="248" customFormat="1" ht="38.25" customHeight="1">
      <c r="A109" s="774">
        <v>96</v>
      </c>
      <c r="B109" s="244" t="s">
        <v>83</v>
      </c>
      <c r="C109" s="244" t="s">
        <v>86</v>
      </c>
      <c r="D109" s="264" t="s">
        <v>816</v>
      </c>
      <c r="E109" s="244" t="s">
        <v>83</v>
      </c>
      <c r="F109" s="383" t="s">
        <v>817</v>
      </c>
      <c r="G109" s="244" t="s">
        <v>72</v>
      </c>
      <c r="H109" s="244">
        <v>36</v>
      </c>
      <c r="I109" s="257">
        <f>J109*4.4125</f>
        <v>4412500</v>
      </c>
      <c r="J109" s="276">
        <v>1000000</v>
      </c>
      <c r="K109" s="209" t="s">
        <v>1224</v>
      </c>
      <c r="L109" s="475"/>
      <c r="M109" s="475"/>
      <c r="N109" s="475"/>
      <c r="O109" s="475"/>
      <c r="P109" s="475"/>
      <c r="Q109" s="652"/>
    </row>
    <row r="110" spans="1:61" s="248" customFormat="1" ht="63.75" customHeight="1">
      <c r="A110" s="774">
        <v>97</v>
      </c>
      <c r="B110" s="498" t="s">
        <v>712</v>
      </c>
      <c r="C110" s="244" t="s">
        <v>86</v>
      </c>
      <c r="D110" s="256" t="s">
        <v>818</v>
      </c>
      <c r="E110" s="250" t="s">
        <v>714</v>
      </c>
      <c r="F110" s="265" t="s">
        <v>819</v>
      </c>
      <c r="G110" s="249" t="s">
        <v>767</v>
      </c>
      <c r="H110" s="244">
        <v>60</v>
      </c>
      <c r="I110" s="257">
        <f t="shared" ref="I110:I117" si="2">J110*4.4125</f>
        <v>44125000</v>
      </c>
      <c r="J110" s="276">
        <v>10000000</v>
      </c>
      <c r="K110" s="498" t="s">
        <v>1621</v>
      </c>
      <c r="L110" s="475"/>
      <c r="M110" s="475"/>
      <c r="N110" s="475"/>
      <c r="O110" s="475"/>
      <c r="P110" s="475"/>
      <c r="Q110" s="652"/>
    </row>
    <row r="111" spans="1:61" s="248" customFormat="1" ht="64.5" customHeight="1">
      <c r="A111" s="774">
        <v>98</v>
      </c>
      <c r="B111" s="498" t="s">
        <v>712</v>
      </c>
      <c r="C111" s="244" t="s">
        <v>86</v>
      </c>
      <c r="D111" s="254" t="s">
        <v>820</v>
      </c>
      <c r="E111" s="250" t="s">
        <v>714</v>
      </c>
      <c r="F111" s="256" t="s">
        <v>821</v>
      </c>
      <c r="G111" s="249" t="s">
        <v>767</v>
      </c>
      <c r="H111" s="249">
        <v>144</v>
      </c>
      <c r="I111" s="257">
        <f t="shared" si="2"/>
        <v>23165624.999999996</v>
      </c>
      <c r="J111" s="276">
        <v>5250000</v>
      </c>
      <c r="K111" s="498" t="s">
        <v>1621</v>
      </c>
      <c r="L111" s="475"/>
      <c r="M111" s="475"/>
      <c r="N111" s="475"/>
      <c r="O111" s="475"/>
      <c r="P111" s="475"/>
      <c r="Q111" s="652"/>
    </row>
    <row r="112" spans="1:61" s="248" customFormat="1" ht="45" customHeight="1">
      <c r="A112" s="774">
        <v>99</v>
      </c>
      <c r="B112" s="498" t="s">
        <v>712</v>
      </c>
      <c r="C112" s="244" t="s">
        <v>86</v>
      </c>
      <c r="D112" s="256" t="s">
        <v>822</v>
      </c>
      <c r="E112" s="250" t="s">
        <v>726</v>
      </c>
      <c r="F112" s="256" t="s">
        <v>823</v>
      </c>
      <c r="G112" s="249" t="s">
        <v>767</v>
      </c>
      <c r="H112" s="249">
        <v>60</v>
      </c>
      <c r="I112" s="257">
        <f t="shared" si="2"/>
        <v>21180000</v>
      </c>
      <c r="J112" s="276">
        <v>4800000</v>
      </c>
      <c r="K112" s="498" t="s">
        <v>62</v>
      </c>
      <c r="L112" s="475"/>
      <c r="M112" s="475"/>
      <c r="N112" s="475"/>
      <c r="O112" s="475"/>
      <c r="P112" s="475"/>
      <c r="Q112" s="652"/>
    </row>
    <row r="113" spans="1:61" s="248" customFormat="1" ht="45" customHeight="1">
      <c r="A113" s="774">
        <v>100</v>
      </c>
      <c r="B113" s="757" t="s">
        <v>287</v>
      </c>
      <c r="C113" s="757" t="s">
        <v>86</v>
      </c>
      <c r="D113" s="767" t="s">
        <v>1888</v>
      </c>
      <c r="E113" s="758" t="s">
        <v>1840</v>
      </c>
      <c r="F113" s="758" t="s">
        <v>1889</v>
      </c>
      <c r="G113" s="757" t="s">
        <v>1890</v>
      </c>
      <c r="H113" s="757">
        <v>36</v>
      </c>
      <c r="I113" s="757"/>
      <c r="J113" s="757" t="s">
        <v>1891</v>
      </c>
      <c r="K113" s="758" t="s">
        <v>1878</v>
      </c>
      <c r="L113" s="475"/>
      <c r="M113" s="475"/>
      <c r="N113" s="475"/>
      <c r="O113" s="475"/>
      <c r="P113" s="475"/>
      <c r="Q113" s="652"/>
    </row>
    <row r="114" spans="1:61" s="248" customFormat="1" ht="63" customHeight="1">
      <c r="A114" s="774">
        <v>101</v>
      </c>
      <c r="B114" s="498" t="s">
        <v>712</v>
      </c>
      <c r="C114" s="244" t="s">
        <v>86</v>
      </c>
      <c r="D114" s="256" t="s">
        <v>824</v>
      </c>
      <c r="E114" s="250" t="s">
        <v>825</v>
      </c>
      <c r="F114" s="256" t="s">
        <v>1643</v>
      </c>
      <c r="G114" s="249" t="s">
        <v>767</v>
      </c>
      <c r="H114" s="249">
        <v>168</v>
      </c>
      <c r="I114" s="257">
        <f t="shared" si="2"/>
        <v>49419999.999999993</v>
      </c>
      <c r="J114" s="276">
        <v>11200000</v>
      </c>
      <c r="K114" s="498" t="s">
        <v>1618</v>
      </c>
      <c r="L114" s="475"/>
      <c r="M114" s="498"/>
      <c r="N114" s="638"/>
      <c r="O114" s="638"/>
      <c r="P114" s="498" t="s">
        <v>1665</v>
      </c>
      <c r="Q114" s="654"/>
    </row>
    <row r="115" spans="1:61" s="248" customFormat="1" ht="45" customHeight="1">
      <c r="A115" s="774">
        <v>102</v>
      </c>
      <c r="B115" s="498" t="s">
        <v>712</v>
      </c>
      <c r="C115" s="244" t="s">
        <v>86</v>
      </c>
      <c r="D115" s="254" t="s">
        <v>826</v>
      </c>
      <c r="E115" s="250" t="s">
        <v>827</v>
      </c>
      <c r="F115" s="256" t="s">
        <v>828</v>
      </c>
      <c r="G115" s="249" t="s">
        <v>767</v>
      </c>
      <c r="H115" s="249">
        <v>60</v>
      </c>
      <c r="I115" s="257">
        <f t="shared" si="2"/>
        <v>7942499.9999999991</v>
      </c>
      <c r="J115" s="276">
        <v>1800000</v>
      </c>
      <c r="K115" s="498" t="s">
        <v>1622</v>
      </c>
      <c r="L115" s="475"/>
      <c r="M115" s="475"/>
      <c r="N115" s="475"/>
      <c r="O115" s="475"/>
      <c r="P115" s="475"/>
      <c r="Q115" s="652"/>
    </row>
    <row r="116" spans="1:61" s="263" customFormat="1" ht="49.5" customHeight="1">
      <c r="A116" s="774">
        <v>103</v>
      </c>
      <c r="B116" s="498" t="s">
        <v>829</v>
      </c>
      <c r="C116" s="244" t="s">
        <v>86</v>
      </c>
      <c r="D116" s="251" t="s">
        <v>830</v>
      </c>
      <c r="E116" s="498" t="s">
        <v>829</v>
      </c>
      <c r="F116" s="498" t="s">
        <v>810</v>
      </c>
      <c r="G116" s="244" t="s">
        <v>711</v>
      </c>
      <c r="H116" s="498">
        <v>24</v>
      </c>
      <c r="I116" s="257">
        <f t="shared" si="2"/>
        <v>4412500</v>
      </c>
      <c r="J116" s="276">
        <v>1000000</v>
      </c>
      <c r="K116" s="498" t="s">
        <v>1224</v>
      </c>
      <c r="L116" s="529"/>
      <c r="M116" s="529"/>
      <c r="N116" s="529"/>
      <c r="O116" s="529"/>
      <c r="P116" s="529"/>
      <c r="Q116" s="653"/>
    </row>
    <row r="117" spans="1:61" s="241" customFormat="1" ht="46.5" customHeight="1">
      <c r="A117" s="774">
        <v>104</v>
      </c>
      <c r="B117" s="183" t="s">
        <v>672</v>
      </c>
      <c r="C117" s="187" t="s">
        <v>33</v>
      </c>
      <c r="D117" s="183" t="s">
        <v>832</v>
      </c>
      <c r="E117" s="183" t="s">
        <v>708</v>
      </c>
      <c r="F117" s="183" t="s">
        <v>833</v>
      </c>
      <c r="G117" s="214" t="s">
        <v>711</v>
      </c>
      <c r="H117" s="183">
        <v>24</v>
      </c>
      <c r="I117" s="257">
        <f t="shared" si="2"/>
        <v>196109.15</v>
      </c>
      <c r="J117" s="206">
        <v>44444</v>
      </c>
      <c r="K117" s="183" t="s">
        <v>635</v>
      </c>
      <c r="L117" s="505"/>
      <c r="M117" s="505"/>
      <c r="N117" s="640"/>
      <c r="O117" s="640"/>
      <c r="P117" s="505"/>
      <c r="Q117" s="421"/>
    </row>
    <row r="118" spans="1:61" s="385" customFormat="1" ht="41.25" customHeight="1">
      <c r="A118" s="800" t="s">
        <v>834</v>
      </c>
      <c r="B118" s="801"/>
      <c r="C118" s="801"/>
      <c r="D118" s="801"/>
      <c r="E118" s="801"/>
      <c r="F118" s="801"/>
      <c r="G118" s="801"/>
      <c r="H118" s="801"/>
      <c r="I118" s="801"/>
      <c r="J118" s="801"/>
      <c r="K118" s="801"/>
      <c r="L118" s="518"/>
      <c r="M118" s="518"/>
      <c r="N118" s="518"/>
      <c r="O118" s="518"/>
      <c r="P118" s="518"/>
      <c r="Q118" s="646"/>
      <c r="BH118" s="435"/>
      <c r="BI118" s="435"/>
    </row>
    <row r="119" spans="1:61" s="263" customFormat="1" ht="62.25" customHeight="1">
      <c r="A119" s="688">
        <v>105</v>
      </c>
      <c r="B119" s="688" t="s">
        <v>712</v>
      </c>
      <c r="C119" s="249" t="s">
        <v>40</v>
      </c>
      <c r="D119" s="249" t="s">
        <v>835</v>
      </c>
      <c r="E119" s="250" t="s">
        <v>836</v>
      </c>
      <c r="F119" s="433" t="s">
        <v>837</v>
      </c>
      <c r="G119" s="252"/>
      <c r="H119" s="252">
        <v>12</v>
      </c>
      <c r="I119" s="750">
        <v>2206250</v>
      </c>
      <c r="J119" s="696">
        <v>500000</v>
      </c>
      <c r="K119" s="253" t="s">
        <v>16</v>
      </c>
      <c r="L119" s="529"/>
      <c r="M119" s="529"/>
      <c r="N119" s="256" t="s">
        <v>1791</v>
      </c>
      <c r="O119" s="529" t="s">
        <v>732</v>
      </c>
      <c r="P119" s="529"/>
      <c r="Q119" s="653"/>
    </row>
    <row r="120" spans="1:61" s="263" customFormat="1" ht="63.75" customHeight="1">
      <c r="A120" s="772">
        <v>106</v>
      </c>
      <c r="B120" s="688" t="s">
        <v>712</v>
      </c>
      <c r="C120" s="249" t="s">
        <v>40</v>
      </c>
      <c r="D120" s="249" t="s">
        <v>838</v>
      </c>
      <c r="E120" s="250" t="s">
        <v>732</v>
      </c>
      <c r="F120" s="433" t="s">
        <v>839</v>
      </c>
      <c r="G120" s="252" t="s">
        <v>716</v>
      </c>
      <c r="H120" s="252">
        <v>24</v>
      </c>
      <c r="I120" s="750">
        <v>30887500</v>
      </c>
      <c r="J120" s="696">
        <v>7000000</v>
      </c>
      <c r="K120" s="459" t="s">
        <v>587</v>
      </c>
      <c r="L120" s="529"/>
      <c r="M120" s="529"/>
      <c r="N120" s="256" t="s">
        <v>1807</v>
      </c>
      <c r="O120" s="529" t="s">
        <v>732</v>
      </c>
      <c r="P120" s="529"/>
      <c r="Q120" s="653"/>
    </row>
    <row r="121" spans="1:61" s="263" customFormat="1" ht="60" customHeight="1">
      <c r="A121" s="772">
        <v>107</v>
      </c>
      <c r="B121" s="688" t="s">
        <v>712</v>
      </c>
      <c r="C121" s="249" t="s">
        <v>40</v>
      </c>
      <c r="D121" s="249" t="s">
        <v>840</v>
      </c>
      <c r="E121" s="250" t="s">
        <v>732</v>
      </c>
      <c r="F121" s="256" t="s">
        <v>841</v>
      </c>
      <c r="G121" s="252" t="s">
        <v>716</v>
      </c>
      <c r="H121" s="252">
        <v>12</v>
      </c>
      <c r="I121" s="750">
        <v>2206250</v>
      </c>
      <c r="J121" s="696">
        <v>500000</v>
      </c>
      <c r="K121" s="459" t="s">
        <v>587</v>
      </c>
      <c r="L121" s="529"/>
      <c r="M121" s="529"/>
      <c r="N121" s="256" t="s">
        <v>1808</v>
      </c>
      <c r="O121" s="529" t="s">
        <v>732</v>
      </c>
      <c r="P121" s="529"/>
      <c r="Q121" s="653"/>
    </row>
    <row r="122" spans="1:61" s="263" customFormat="1" ht="111.75" customHeight="1">
      <c r="A122" s="772">
        <v>108</v>
      </c>
      <c r="B122" s="688" t="s">
        <v>712</v>
      </c>
      <c r="C122" s="249" t="s">
        <v>40</v>
      </c>
      <c r="D122" s="249" t="s">
        <v>842</v>
      </c>
      <c r="E122" s="250" t="s">
        <v>732</v>
      </c>
      <c r="F122" s="254" t="s">
        <v>843</v>
      </c>
      <c r="G122" s="252" t="s">
        <v>716</v>
      </c>
      <c r="H122" s="252">
        <v>12</v>
      </c>
      <c r="I122" s="750">
        <v>441250</v>
      </c>
      <c r="J122" s="696">
        <v>100000</v>
      </c>
      <c r="K122" s="253" t="s">
        <v>16</v>
      </c>
      <c r="L122" s="529"/>
      <c r="M122" s="529"/>
      <c r="N122" s="256" t="s">
        <v>1791</v>
      </c>
      <c r="O122" s="529" t="s">
        <v>732</v>
      </c>
      <c r="P122" s="529"/>
      <c r="Q122" s="653"/>
    </row>
    <row r="123" spans="1:61" s="700" customFormat="1" ht="81" customHeight="1">
      <c r="A123" s="772">
        <v>109</v>
      </c>
      <c r="B123" s="688" t="s">
        <v>712</v>
      </c>
      <c r="C123" s="249" t="s">
        <v>40</v>
      </c>
      <c r="D123" s="249" t="s">
        <v>844</v>
      </c>
      <c r="E123" s="751" t="s">
        <v>1834</v>
      </c>
      <c r="F123" s="254" t="s">
        <v>845</v>
      </c>
      <c r="G123" s="252" t="s">
        <v>716</v>
      </c>
      <c r="H123" s="252">
        <v>12</v>
      </c>
      <c r="I123" s="750">
        <v>661875</v>
      </c>
      <c r="J123" s="696">
        <v>150000</v>
      </c>
      <c r="K123" s="253" t="s">
        <v>16</v>
      </c>
      <c r="L123" s="698"/>
      <c r="M123" s="698"/>
      <c r="N123" s="256" t="s">
        <v>1809</v>
      </c>
      <c r="O123" s="698" t="s">
        <v>732</v>
      </c>
      <c r="P123" s="698"/>
      <c r="Q123" s="699"/>
    </row>
    <row r="124" spans="1:61" s="248" customFormat="1" ht="63.75" customHeight="1">
      <c r="A124" s="772">
        <v>110</v>
      </c>
      <c r="B124" s="498" t="s">
        <v>712</v>
      </c>
      <c r="C124" s="244" t="s">
        <v>40</v>
      </c>
      <c r="D124" s="249" t="s">
        <v>846</v>
      </c>
      <c r="E124" s="249" t="s">
        <v>726</v>
      </c>
      <c r="F124" s="254" t="s">
        <v>847</v>
      </c>
      <c r="G124" s="249" t="s">
        <v>716</v>
      </c>
      <c r="H124" s="252">
        <v>12</v>
      </c>
      <c r="I124" s="247">
        <f t="shared" ref="I124:I140" si="3">J124*4.4125</f>
        <v>2206250</v>
      </c>
      <c r="J124" s="525">
        <v>500000</v>
      </c>
      <c r="K124" s="253" t="s">
        <v>16</v>
      </c>
      <c r="L124" s="475"/>
      <c r="M124" s="475"/>
      <c r="N124" s="475"/>
      <c r="O124" s="475"/>
      <c r="P124" s="475"/>
      <c r="Q124" s="652"/>
    </row>
    <row r="125" spans="1:61" s="263" customFormat="1" ht="102" customHeight="1">
      <c r="A125" s="772">
        <v>111</v>
      </c>
      <c r="B125" s="498" t="s">
        <v>712</v>
      </c>
      <c r="C125" s="244" t="s">
        <v>86</v>
      </c>
      <c r="D125" s="254" t="s">
        <v>848</v>
      </c>
      <c r="E125" s="250" t="s">
        <v>726</v>
      </c>
      <c r="F125" s="254" t="s">
        <v>849</v>
      </c>
      <c r="G125" s="249" t="s">
        <v>716</v>
      </c>
      <c r="H125" s="249">
        <v>48</v>
      </c>
      <c r="I125" s="247">
        <f t="shared" si="3"/>
        <v>93765624.999999985</v>
      </c>
      <c r="J125" s="276">
        <v>21250000</v>
      </c>
      <c r="K125" s="498" t="s">
        <v>1623</v>
      </c>
      <c r="L125" s="529"/>
      <c r="M125" s="529"/>
      <c r="N125" s="529"/>
      <c r="O125" s="529"/>
      <c r="P125" s="529"/>
      <c r="Q125" s="653"/>
    </row>
    <row r="126" spans="1:61" s="248" customFormat="1" ht="57.75" customHeight="1">
      <c r="A126" s="772">
        <v>112</v>
      </c>
      <c r="B126" s="498" t="s">
        <v>712</v>
      </c>
      <c r="C126" s="244" t="s">
        <v>86</v>
      </c>
      <c r="D126" s="254" t="s">
        <v>850</v>
      </c>
      <c r="E126" s="250" t="s">
        <v>851</v>
      </c>
      <c r="F126" s="254" t="s">
        <v>852</v>
      </c>
      <c r="G126" s="249" t="s">
        <v>716</v>
      </c>
      <c r="H126" s="249">
        <v>24</v>
      </c>
      <c r="I126" s="247">
        <f t="shared" si="3"/>
        <v>18532500</v>
      </c>
      <c r="J126" s="276">
        <v>4200000</v>
      </c>
      <c r="K126" s="498" t="s">
        <v>1624</v>
      </c>
      <c r="L126" s="475"/>
      <c r="M126" s="475"/>
      <c r="N126" s="475"/>
      <c r="O126" s="475"/>
      <c r="P126" s="475"/>
      <c r="Q126" s="652"/>
    </row>
    <row r="127" spans="1:61" s="248" customFormat="1" ht="146.25" customHeight="1">
      <c r="A127" s="772">
        <v>113</v>
      </c>
      <c r="B127" s="498" t="s">
        <v>712</v>
      </c>
      <c r="C127" s="244" t="s">
        <v>86</v>
      </c>
      <c r="D127" s="254" t="s">
        <v>853</v>
      </c>
      <c r="E127" s="250" t="s">
        <v>714</v>
      </c>
      <c r="F127" s="254" t="s">
        <v>854</v>
      </c>
      <c r="G127" s="249" t="s">
        <v>716</v>
      </c>
      <c r="H127" s="265"/>
      <c r="I127" s="247">
        <f t="shared" si="3"/>
        <v>5515625</v>
      </c>
      <c r="J127" s="276">
        <v>1250000</v>
      </c>
      <c r="K127" s="498" t="s">
        <v>16</v>
      </c>
      <c r="L127" s="475"/>
      <c r="M127" s="475"/>
      <c r="N127" s="475"/>
      <c r="O127" s="475"/>
      <c r="P127" s="475"/>
      <c r="Q127" s="652"/>
    </row>
    <row r="128" spans="1:61" s="263" customFormat="1" ht="84" customHeight="1">
      <c r="A128" s="772">
        <v>114</v>
      </c>
      <c r="B128" s="688" t="s">
        <v>712</v>
      </c>
      <c r="C128" s="249" t="s">
        <v>86</v>
      </c>
      <c r="D128" s="254" t="s">
        <v>855</v>
      </c>
      <c r="E128" s="752" t="s">
        <v>714</v>
      </c>
      <c r="F128" s="254" t="s">
        <v>856</v>
      </c>
      <c r="G128" s="266" t="s">
        <v>716</v>
      </c>
      <c r="H128" s="452">
        <v>12</v>
      </c>
      <c r="I128" s="753">
        <v>618750</v>
      </c>
      <c r="J128" s="697">
        <v>1500000</v>
      </c>
      <c r="K128" s="747" t="s">
        <v>587</v>
      </c>
      <c r="L128" s="698"/>
      <c r="M128" s="698"/>
      <c r="N128" s="254" t="s">
        <v>1803</v>
      </c>
      <c r="O128" s="529" t="s">
        <v>732</v>
      </c>
      <c r="P128" s="529"/>
      <c r="Q128" s="653"/>
    </row>
    <row r="129" spans="1:17" s="263" customFormat="1" ht="84" customHeight="1">
      <c r="A129" s="772">
        <v>115</v>
      </c>
      <c r="B129" s="757" t="s">
        <v>287</v>
      </c>
      <c r="C129" s="757" t="s">
        <v>86</v>
      </c>
      <c r="D129" s="758" t="s">
        <v>1892</v>
      </c>
      <c r="E129" s="757" t="s">
        <v>1852</v>
      </c>
      <c r="F129" s="758" t="s">
        <v>1893</v>
      </c>
      <c r="G129" s="758" t="s">
        <v>1894</v>
      </c>
      <c r="H129" s="757">
        <v>24</v>
      </c>
      <c r="I129" s="757"/>
      <c r="J129" s="757" t="s">
        <v>1895</v>
      </c>
      <c r="K129" s="757" t="s">
        <v>1896</v>
      </c>
      <c r="L129" s="698"/>
      <c r="M129" s="698"/>
      <c r="N129" s="254"/>
      <c r="O129" s="529"/>
      <c r="P129" s="529"/>
      <c r="Q129" s="653"/>
    </row>
    <row r="130" spans="1:17" s="263" customFormat="1" ht="74.25" customHeight="1">
      <c r="A130" s="772">
        <v>116</v>
      </c>
      <c r="B130" s="688" t="s">
        <v>712</v>
      </c>
      <c r="C130" s="249" t="s">
        <v>86</v>
      </c>
      <c r="D130" s="256" t="s">
        <v>857</v>
      </c>
      <c r="E130" s="752" t="s">
        <v>827</v>
      </c>
      <c r="F130" s="256" t="s">
        <v>858</v>
      </c>
      <c r="G130" s="249" t="s">
        <v>716</v>
      </c>
      <c r="H130" s="252">
        <v>12</v>
      </c>
      <c r="I130" s="750">
        <v>3530000</v>
      </c>
      <c r="J130" s="288">
        <v>800000</v>
      </c>
      <c r="K130" s="688" t="s">
        <v>1618</v>
      </c>
      <c r="L130" s="529"/>
      <c r="M130" s="529"/>
      <c r="N130" s="256" t="s">
        <v>1804</v>
      </c>
      <c r="O130" s="529" t="s">
        <v>732</v>
      </c>
      <c r="P130" s="529"/>
      <c r="Q130" s="653"/>
    </row>
    <row r="131" spans="1:17" s="248" customFormat="1" ht="36.75" customHeight="1">
      <c r="A131" s="772">
        <v>117</v>
      </c>
      <c r="B131" s="244" t="s">
        <v>83</v>
      </c>
      <c r="C131" s="244" t="s">
        <v>40</v>
      </c>
      <c r="D131" s="264" t="s">
        <v>859</v>
      </c>
      <c r="E131" s="244" t="s">
        <v>83</v>
      </c>
      <c r="F131" s="244" t="s">
        <v>860</v>
      </c>
      <c r="G131" s="244" t="s">
        <v>711</v>
      </c>
      <c r="H131" s="244">
        <v>12</v>
      </c>
      <c r="I131" s="247">
        <f t="shared" si="3"/>
        <v>2206250</v>
      </c>
      <c r="J131" s="276">
        <v>500000</v>
      </c>
      <c r="K131" s="209" t="s">
        <v>1224</v>
      </c>
      <c r="L131" s="475"/>
      <c r="M131" s="475"/>
      <c r="N131" s="475"/>
      <c r="O131" s="475"/>
      <c r="P131" s="475"/>
      <c r="Q131" s="652"/>
    </row>
    <row r="132" spans="1:17" s="248" customFormat="1" ht="114" customHeight="1">
      <c r="A132" s="772">
        <v>118</v>
      </c>
      <c r="B132" s="498" t="s">
        <v>712</v>
      </c>
      <c r="C132" s="244" t="s">
        <v>86</v>
      </c>
      <c r="D132" s="256" t="s">
        <v>861</v>
      </c>
      <c r="E132" s="250" t="s">
        <v>726</v>
      </c>
      <c r="F132" s="254" t="s">
        <v>862</v>
      </c>
      <c r="G132" s="252" t="s">
        <v>716</v>
      </c>
      <c r="H132" s="252">
        <v>12</v>
      </c>
      <c r="I132" s="247">
        <f t="shared" si="3"/>
        <v>220624.99999999997</v>
      </c>
      <c r="J132" s="276">
        <v>50000</v>
      </c>
      <c r="K132" s="498" t="s">
        <v>1625</v>
      </c>
      <c r="L132" s="475"/>
      <c r="M132" s="475"/>
      <c r="N132" s="475"/>
      <c r="O132" s="475"/>
      <c r="P132" s="475"/>
      <c r="Q132" s="652"/>
    </row>
    <row r="133" spans="1:17" s="248" customFormat="1" ht="67.5" customHeight="1">
      <c r="A133" s="772">
        <v>119</v>
      </c>
      <c r="B133" s="498" t="s">
        <v>712</v>
      </c>
      <c r="C133" s="244" t="s">
        <v>86</v>
      </c>
      <c r="D133" s="256" t="s">
        <v>863</v>
      </c>
      <c r="E133" s="250" t="s">
        <v>714</v>
      </c>
      <c r="F133" s="254" t="s">
        <v>864</v>
      </c>
      <c r="G133" s="252" t="s">
        <v>716</v>
      </c>
      <c r="H133" s="252">
        <v>24</v>
      </c>
      <c r="I133" s="247">
        <f t="shared" si="3"/>
        <v>220624.99999999997</v>
      </c>
      <c r="J133" s="276">
        <v>50000</v>
      </c>
      <c r="K133" s="498" t="s">
        <v>1626</v>
      </c>
      <c r="L133" s="475"/>
      <c r="M133" s="475"/>
      <c r="N133" s="475"/>
      <c r="O133" s="475"/>
      <c r="P133" s="475"/>
      <c r="Q133" s="652"/>
    </row>
    <row r="134" spans="1:17" s="248" customFormat="1" ht="67.5" customHeight="1">
      <c r="A134" s="772">
        <v>120</v>
      </c>
      <c r="B134" s="498" t="s">
        <v>712</v>
      </c>
      <c r="C134" s="244" t="s">
        <v>86</v>
      </c>
      <c r="D134" s="256" t="s">
        <v>865</v>
      </c>
      <c r="E134" s="250" t="s">
        <v>714</v>
      </c>
      <c r="F134" s="254" t="s">
        <v>866</v>
      </c>
      <c r="G134" s="252" t="s">
        <v>716</v>
      </c>
      <c r="H134" s="252">
        <v>12</v>
      </c>
      <c r="I134" s="247">
        <f t="shared" si="3"/>
        <v>220624.99999999997</v>
      </c>
      <c r="J134" s="276">
        <v>50000</v>
      </c>
      <c r="K134" s="498" t="s">
        <v>1625</v>
      </c>
      <c r="L134" s="475"/>
      <c r="M134" s="475"/>
      <c r="N134" s="475"/>
      <c r="O134" s="475"/>
      <c r="P134" s="475"/>
      <c r="Q134" s="652"/>
    </row>
    <row r="135" spans="1:17" s="263" customFormat="1" ht="114" customHeight="1">
      <c r="A135" s="772">
        <v>121</v>
      </c>
      <c r="B135" s="688" t="s">
        <v>712</v>
      </c>
      <c r="C135" s="249" t="s">
        <v>86</v>
      </c>
      <c r="D135" s="256" t="s">
        <v>867</v>
      </c>
      <c r="E135" s="752" t="s">
        <v>1835</v>
      </c>
      <c r="F135" s="254" t="s">
        <v>869</v>
      </c>
      <c r="G135" s="252" t="s">
        <v>716</v>
      </c>
      <c r="H135" s="252">
        <v>24</v>
      </c>
      <c r="I135" s="750">
        <v>15443750</v>
      </c>
      <c r="J135" s="288">
        <v>3500000</v>
      </c>
      <c r="K135" s="688" t="s">
        <v>1618</v>
      </c>
      <c r="L135" s="529"/>
      <c r="M135" s="529"/>
      <c r="N135" s="254" t="s">
        <v>1794</v>
      </c>
      <c r="O135" s="698" t="s">
        <v>732</v>
      </c>
      <c r="P135" s="529"/>
      <c r="Q135" s="653"/>
    </row>
    <row r="136" spans="1:17" s="248" customFormat="1" ht="66.75" customHeight="1">
      <c r="A136" s="772">
        <v>122</v>
      </c>
      <c r="B136" s="498" t="s">
        <v>712</v>
      </c>
      <c r="C136" s="244" t="s">
        <v>86</v>
      </c>
      <c r="D136" s="256" t="s">
        <v>870</v>
      </c>
      <c r="E136" s="250" t="s">
        <v>726</v>
      </c>
      <c r="F136" s="254" t="s">
        <v>871</v>
      </c>
      <c r="G136" s="252" t="s">
        <v>716</v>
      </c>
      <c r="H136" s="252">
        <v>24</v>
      </c>
      <c r="I136" s="247">
        <f t="shared" si="3"/>
        <v>22062500</v>
      </c>
      <c r="J136" s="276">
        <v>5000000</v>
      </c>
      <c r="K136" s="498" t="s">
        <v>16</v>
      </c>
      <c r="L136" s="475"/>
      <c r="M136" s="475"/>
      <c r="N136" s="475"/>
      <c r="O136" s="475"/>
      <c r="P136" s="475"/>
      <c r="Q136" s="652"/>
    </row>
    <row r="137" spans="1:17" s="248" customFormat="1" ht="114" customHeight="1">
      <c r="A137" s="772">
        <v>123</v>
      </c>
      <c r="B137" s="498" t="s">
        <v>712</v>
      </c>
      <c r="C137" s="244" t="s">
        <v>86</v>
      </c>
      <c r="D137" s="256" t="s">
        <v>872</v>
      </c>
      <c r="E137" s="250" t="s">
        <v>726</v>
      </c>
      <c r="F137" s="254" t="s">
        <v>873</v>
      </c>
      <c r="G137" s="252" t="s">
        <v>716</v>
      </c>
      <c r="H137" s="252">
        <v>36</v>
      </c>
      <c r="I137" s="247">
        <f t="shared" si="3"/>
        <v>26474999.999999996</v>
      </c>
      <c r="J137" s="276">
        <v>6000000</v>
      </c>
      <c r="K137" s="498" t="s">
        <v>1618</v>
      </c>
      <c r="L137" s="475"/>
      <c r="M137" s="475"/>
      <c r="N137" s="475"/>
      <c r="O137" s="475"/>
      <c r="P137" s="475"/>
      <c r="Q137" s="652"/>
    </row>
    <row r="138" spans="1:17" s="248" customFormat="1" ht="69" customHeight="1">
      <c r="A138" s="772">
        <v>124</v>
      </c>
      <c r="B138" s="498" t="s">
        <v>712</v>
      </c>
      <c r="C138" s="244" t="s">
        <v>86</v>
      </c>
      <c r="D138" s="268" t="s">
        <v>874</v>
      </c>
      <c r="E138" s="250" t="s">
        <v>714</v>
      </c>
      <c r="F138" s="268" t="s">
        <v>875</v>
      </c>
      <c r="G138" s="252" t="s">
        <v>716</v>
      </c>
      <c r="H138" s="249">
        <v>12</v>
      </c>
      <c r="I138" s="247">
        <f t="shared" si="3"/>
        <v>882499.99999999988</v>
      </c>
      <c r="J138" s="276">
        <v>200000</v>
      </c>
      <c r="K138" s="498" t="s">
        <v>62</v>
      </c>
      <c r="L138" s="475"/>
      <c r="M138" s="475"/>
      <c r="N138" s="475"/>
      <c r="O138" s="475"/>
      <c r="P138" s="475"/>
      <c r="Q138" s="652"/>
    </row>
    <row r="139" spans="1:17" s="248" customFormat="1" ht="100.5" customHeight="1">
      <c r="A139" s="772">
        <v>125</v>
      </c>
      <c r="B139" s="498" t="s">
        <v>712</v>
      </c>
      <c r="C139" s="244" t="s">
        <v>86</v>
      </c>
      <c r="D139" s="268" t="s">
        <v>876</v>
      </c>
      <c r="E139" s="250" t="s">
        <v>714</v>
      </c>
      <c r="F139" s="268" t="s">
        <v>877</v>
      </c>
      <c r="G139" s="252" t="s">
        <v>716</v>
      </c>
      <c r="H139" s="249">
        <v>36</v>
      </c>
      <c r="I139" s="247">
        <f t="shared" si="3"/>
        <v>6618749.9999999991</v>
      </c>
      <c r="J139" s="276">
        <v>1500000</v>
      </c>
      <c r="K139" s="498" t="s">
        <v>62</v>
      </c>
      <c r="L139" s="475"/>
      <c r="M139" s="475"/>
      <c r="N139" s="475"/>
      <c r="O139" s="475"/>
      <c r="P139" s="475"/>
      <c r="Q139" s="652"/>
    </row>
    <row r="140" spans="1:17" s="248" customFormat="1" ht="46.5" customHeight="1">
      <c r="A140" s="772">
        <v>126</v>
      </c>
      <c r="B140" s="498" t="s">
        <v>712</v>
      </c>
      <c r="C140" s="244" t="s">
        <v>86</v>
      </c>
      <c r="D140" s="256" t="s">
        <v>878</v>
      </c>
      <c r="E140" s="269" t="s">
        <v>879</v>
      </c>
      <c r="F140" s="256" t="s">
        <v>880</v>
      </c>
      <c r="G140" s="252" t="s">
        <v>716</v>
      </c>
      <c r="H140" s="252">
        <v>24</v>
      </c>
      <c r="I140" s="247">
        <f t="shared" si="3"/>
        <v>2206250</v>
      </c>
      <c r="J140" s="276">
        <v>500000</v>
      </c>
      <c r="K140" s="498" t="s">
        <v>1043</v>
      </c>
      <c r="L140" s="475"/>
      <c r="M140" s="475"/>
      <c r="N140" s="475"/>
      <c r="O140" s="475"/>
      <c r="P140" s="475"/>
      <c r="Q140" s="652"/>
    </row>
    <row r="141" spans="1:17" s="385" customFormat="1" ht="41.25" customHeight="1">
      <c r="A141" s="800" t="s">
        <v>881</v>
      </c>
      <c r="B141" s="801"/>
      <c r="C141" s="801"/>
      <c r="D141" s="801"/>
      <c r="E141" s="801"/>
      <c r="F141" s="801"/>
      <c r="G141" s="801"/>
      <c r="H141" s="801"/>
      <c r="I141" s="801"/>
      <c r="J141" s="801"/>
      <c r="K141" s="801"/>
      <c r="L141" s="518"/>
      <c r="M141" s="518"/>
      <c r="N141" s="518"/>
      <c r="O141" s="518"/>
      <c r="P141" s="518"/>
      <c r="Q141" s="646"/>
    </row>
    <row r="142" spans="1:17" s="296" customFormat="1" ht="158.25" customHeight="1">
      <c r="A142" s="690">
        <v>127</v>
      </c>
      <c r="B142" s="689" t="s">
        <v>712</v>
      </c>
      <c r="C142" s="317" t="s">
        <v>86</v>
      </c>
      <c r="D142" s="689" t="s">
        <v>882</v>
      </c>
      <c r="E142" s="689" t="s">
        <v>883</v>
      </c>
      <c r="F142" s="689" t="s">
        <v>884</v>
      </c>
      <c r="G142" s="689" t="s">
        <v>885</v>
      </c>
      <c r="H142" s="689">
        <v>60</v>
      </c>
      <c r="I142" s="603">
        <v>157550000</v>
      </c>
      <c r="J142" s="603">
        <v>34250000</v>
      </c>
      <c r="K142" s="460" t="s">
        <v>1827</v>
      </c>
      <c r="L142" s="538"/>
      <c r="M142" s="538"/>
      <c r="N142" s="538"/>
      <c r="O142" s="538"/>
      <c r="P142" s="538"/>
      <c r="Q142" s="661"/>
    </row>
    <row r="143" spans="1:17" s="296" customFormat="1" ht="107.25" customHeight="1">
      <c r="A143" s="775">
        <v>128</v>
      </c>
      <c r="B143" s="689" t="s">
        <v>712</v>
      </c>
      <c r="C143" s="317" t="s">
        <v>86</v>
      </c>
      <c r="D143" s="689" t="s">
        <v>886</v>
      </c>
      <c r="E143" s="689" t="s">
        <v>887</v>
      </c>
      <c r="F143" s="689" t="s">
        <v>888</v>
      </c>
      <c r="G143" s="689" t="s">
        <v>889</v>
      </c>
      <c r="H143" s="689">
        <v>60</v>
      </c>
      <c r="I143" s="603">
        <v>136056891</v>
      </c>
      <c r="J143" s="603">
        <v>625861698</v>
      </c>
      <c r="K143" s="460" t="s">
        <v>1826</v>
      </c>
      <c r="L143" s="538"/>
      <c r="M143" s="538"/>
      <c r="N143" s="538"/>
      <c r="O143" s="538"/>
      <c r="P143" s="538"/>
      <c r="Q143" s="661"/>
    </row>
    <row r="144" spans="1:17" s="241" customFormat="1" ht="88.5" customHeight="1">
      <c r="A144" s="775">
        <v>129</v>
      </c>
      <c r="B144" s="188" t="s">
        <v>712</v>
      </c>
      <c r="C144" s="214" t="s">
        <v>86</v>
      </c>
      <c r="D144" s="214" t="s">
        <v>890</v>
      </c>
      <c r="E144" s="214" t="s">
        <v>891</v>
      </c>
      <c r="F144" s="214" t="s">
        <v>892</v>
      </c>
      <c r="G144" s="187" t="s">
        <v>893</v>
      </c>
      <c r="H144" s="214">
        <v>24</v>
      </c>
      <c r="I144" s="206">
        <f>J144*4.4125</f>
        <v>281427895.36249995</v>
      </c>
      <c r="J144" s="206">
        <v>63779693</v>
      </c>
      <c r="K144" s="183" t="s">
        <v>62</v>
      </c>
      <c r="L144" s="505"/>
      <c r="M144" s="505"/>
      <c r="N144" s="640"/>
      <c r="O144" s="640"/>
      <c r="P144" s="505"/>
      <c r="Q144" s="421"/>
    </row>
    <row r="145" spans="1:17" s="176" customFormat="1" ht="93.75" customHeight="1">
      <c r="A145" s="775">
        <v>130</v>
      </c>
      <c r="B145" s="188" t="s">
        <v>712</v>
      </c>
      <c r="C145" s="219" t="s">
        <v>86</v>
      </c>
      <c r="D145" s="219" t="s">
        <v>894</v>
      </c>
      <c r="E145" s="219" t="s">
        <v>895</v>
      </c>
      <c r="F145" s="219" t="s">
        <v>896</v>
      </c>
      <c r="G145" s="219" t="s">
        <v>1779</v>
      </c>
      <c r="H145" s="219">
        <v>24</v>
      </c>
      <c r="I145" s="239">
        <f>37000*4.4125</f>
        <v>163262.5</v>
      </c>
      <c r="J145" s="239" t="s">
        <v>897</v>
      </c>
      <c r="K145" s="460" t="s">
        <v>62</v>
      </c>
      <c r="L145" s="467"/>
      <c r="M145" s="467"/>
      <c r="N145" s="705" t="s">
        <v>1780</v>
      </c>
      <c r="O145" s="467" t="s">
        <v>1777</v>
      </c>
      <c r="P145" s="467"/>
      <c r="Q145" s="650"/>
    </row>
    <row r="146" spans="1:17" s="176" customFormat="1" ht="90.75" customHeight="1">
      <c r="A146" s="775">
        <v>131</v>
      </c>
      <c r="B146" s="219" t="s">
        <v>898</v>
      </c>
      <c r="C146" s="219" t="s">
        <v>36</v>
      </c>
      <c r="D146" s="219" t="s">
        <v>899</v>
      </c>
      <c r="E146" s="219" t="s">
        <v>900</v>
      </c>
      <c r="F146" s="219"/>
      <c r="G146" s="219" t="s">
        <v>72</v>
      </c>
      <c r="H146" s="219">
        <v>24</v>
      </c>
      <c r="I146" s="239">
        <f t="shared" ref="I146:I151" si="4">J146*4.4125</f>
        <v>52949999.999999993</v>
      </c>
      <c r="J146" s="239">
        <v>12000000</v>
      </c>
      <c r="K146" s="188" t="s">
        <v>62</v>
      </c>
      <c r="L146" s="467"/>
      <c r="M146" s="467"/>
      <c r="N146" s="467"/>
      <c r="O146" s="467"/>
      <c r="P146" s="467"/>
      <c r="Q146" s="650"/>
    </row>
    <row r="147" spans="1:17" s="388" customFormat="1" ht="97.5" customHeight="1">
      <c r="A147" s="775">
        <v>132</v>
      </c>
      <c r="B147" s="188" t="s">
        <v>712</v>
      </c>
      <c r="C147" s="219" t="s">
        <v>86</v>
      </c>
      <c r="D147" s="219" t="s">
        <v>1781</v>
      </c>
      <c r="E147" s="219" t="s">
        <v>895</v>
      </c>
      <c r="F147" s="262" t="s">
        <v>901</v>
      </c>
      <c r="G147" s="219" t="s">
        <v>1782</v>
      </c>
      <c r="H147" s="219">
        <v>36</v>
      </c>
      <c r="I147" s="239">
        <v>379333782.35000002</v>
      </c>
      <c r="J147" s="239">
        <f>I147/4.4125</f>
        <v>85967996.000000015</v>
      </c>
      <c r="K147" s="460" t="s">
        <v>62</v>
      </c>
      <c r="L147" s="549"/>
      <c r="M147" s="549"/>
      <c r="N147" s="258" t="s">
        <v>1783</v>
      </c>
      <c r="O147" s="549" t="s">
        <v>1777</v>
      </c>
      <c r="P147" s="549"/>
      <c r="Q147" s="674"/>
    </row>
    <row r="148" spans="1:17" s="191" customFormat="1" ht="81" customHeight="1">
      <c r="A148" s="775">
        <v>133</v>
      </c>
      <c r="B148" s="188" t="s">
        <v>712</v>
      </c>
      <c r="C148" s="214" t="s">
        <v>86</v>
      </c>
      <c r="D148" s="214" t="s">
        <v>902</v>
      </c>
      <c r="E148" s="214" t="s">
        <v>900</v>
      </c>
      <c r="F148" s="273" t="s">
        <v>903</v>
      </c>
      <c r="G148" s="187"/>
      <c r="H148" s="214">
        <v>24</v>
      </c>
      <c r="I148" s="206">
        <f t="shared" si="4"/>
        <v>26474999.999999996</v>
      </c>
      <c r="J148" s="206">
        <v>6000000</v>
      </c>
      <c r="K148" s="183" t="s">
        <v>62</v>
      </c>
      <c r="L148" s="522"/>
      <c r="M148" s="522"/>
      <c r="N148" s="522"/>
      <c r="O148" s="522"/>
      <c r="P148" s="522"/>
      <c r="Q148" s="649"/>
    </row>
    <row r="149" spans="1:17" s="444" customFormat="1" ht="87.75" customHeight="1">
      <c r="A149" s="775">
        <v>134</v>
      </c>
      <c r="B149" s="188" t="s">
        <v>904</v>
      </c>
      <c r="C149" s="188" t="s">
        <v>40</v>
      </c>
      <c r="D149" s="188" t="s">
        <v>905</v>
      </c>
      <c r="E149" s="188" t="s">
        <v>906</v>
      </c>
      <c r="F149" s="188" t="s">
        <v>907</v>
      </c>
      <c r="G149" s="188" t="s">
        <v>59</v>
      </c>
      <c r="H149" s="188">
        <v>24</v>
      </c>
      <c r="I149" s="206">
        <f t="shared" si="4"/>
        <v>17650000</v>
      </c>
      <c r="J149" s="239">
        <v>4000000</v>
      </c>
      <c r="K149" s="188" t="s">
        <v>1224</v>
      </c>
      <c r="L149" s="531"/>
      <c r="M149" s="531"/>
      <c r="N149" s="531"/>
      <c r="O149" s="531"/>
      <c r="P149" s="531"/>
      <c r="Q149" s="656"/>
    </row>
    <row r="150" spans="1:17" s="191" customFormat="1" ht="62.25" customHeight="1">
      <c r="A150" s="775">
        <v>135</v>
      </c>
      <c r="B150" s="188" t="s">
        <v>712</v>
      </c>
      <c r="C150" s="214" t="s">
        <v>86</v>
      </c>
      <c r="D150" s="258" t="s">
        <v>908</v>
      </c>
      <c r="E150" s="259" t="s">
        <v>726</v>
      </c>
      <c r="F150" s="258" t="s">
        <v>909</v>
      </c>
      <c r="G150" s="261" t="s">
        <v>716</v>
      </c>
      <c r="H150" s="261">
        <v>24</v>
      </c>
      <c r="I150" s="206">
        <f t="shared" si="4"/>
        <v>79425000</v>
      </c>
      <c r="J150" s="206">
        <v>18000000</v>
      </c>
      <c r="K150" s="188" t="s">
        <v>16</v>
      </c>
      <c r="L150" s="522"/>
      <c r="M150" s="522"/>
      <c r="N150" s="522"/>
      <c r="O150" s="522"/>
      <c r="P150" s="522"/>
      <c r="Q150" s="649"/>
    </row>
    <row r="151" spans="1:17" s="241" customFormat="1" ht="84" customHeight="1">
      <c r="A151" s="775">
        <v>136</v>
      </c>
      <c r="B151" s="187" t="s">
        <v>910</v>
      </c>
      <c r="C151" s="187" t="s">
        <v>911</v>
      </c>
      <c r="D151" s="183" t="s">
        <v>912</v>
      </c>
      <c r="E151" s="183" t="s">
        <v>913</v>
      </c>
      <c r="F151" s="190" t="s">
        <v>914</v>
      </c>
      <c r="G151" s="183" t="s">
        <v>915</v>
      </c>
      <c r="H151" s="183">
        <v>24</v>
      </c>
      <c r="I151" s="206">
        <f t="shared" si="4"/>
        <v>105899999.99999999</v>
      </c>
      <c r="J151" s="206">
        <v>24000000</v>
      </c>
      <c r="K151" s="183" t="s">
        <v>916</v>
      </c>
      <c r="L151" s="505"/>
      <c r="M151" s="505"/>
      <c r="N151" s="640"/>
      <c r="O151" s="640"/>
      <c r="P151" s="505"/>
      <c r="Q151" s="421"/>
    </row>
    <row r="152" spans="1:17" s="384" customFormat="1" ht="27.75" customHeight="1">
      <c r="A152" s="495"/>
      <c r="B152" s="496"/>
      <c r="C152" s="496"/>
      <c r="D152" s="779" t="s">
        <v>917</v>
      </c>
      <c r="E152" s="779"/>
      <c r="F152" s="779"/>
      <c r="G152" s="779"/>
      <c r="H152" s="779"/>
      <c r="I152" s="779"/>
      <c r="J152" s="779"/>
      <c r="K152" s="779"/>
      <c r="L152" s="779"/>
      <c r="M152" s="427"/>
      <c r="N152" s="427"/>
      <c r="O152" s="427"/>
      <c r="P152" s="427"/>
      <c r="Q152" s="645"/>
    </row>
    <row r="153" spans="1:17" s="241" customFormat="1" ht="124.5" customHeight="1">
      <c r="A153" s="500">
        <v>137</v>
      </c>
      <c r="B153" s="187" t="s">
        <v>32</v>
      </c>
      <c r="C153" s="187" t="s">
        <v>33</v>
      </c>
      <c r="D153" s="187" t="s">
        <v>918</v>
      </c>
      <c r="E153" s="187" t="s">
        <v>919</v>
      </c>
      <c r="F153" s="205" t="s">
        <v>920</v>
      </c>
      <c r="G153" s="187" t="s">
        <v>921</v>
      </c>
      <c r="H153" s="187"/>
      <c r="I153" s="196">
        <f>J153*4.4125</f>
        <v>52949999.999999993</v>
      </c>
      <c r="J153" s="206">
        <v>12000000</v>
      </c>
      <c r="K153" s="183" t="s">
        <v>922</v>
      </c>
      <c r="L153" s="505"/>
      <c r="M153" s="505"/>
      <c r="N153" s="640"/>
      <c r="O153" s="640"/>
      <c r="P153" s="505"/>
      <c r="Q153" s="421"/>
    </row>
    <row r="154" spans="1:17" s="241" customFormat="1" ht="81.75" customHeight="1">
      <c r="A154" s="774">
        <v>138</v>
      </c>
      <c r="B154" s="187" t="s">
        <v>32</v>
      </c>
      <c r="C154" s="187" t="s">
        <v>33</v>
      </c>
      <c r="D154" s="187" t="s">
        <v>923</v>
      </c>
      <c r="E154" s="187" t="s">
        <v>924</v>
      </c>
      <c r="F154" s="205" t="s">
        <v>925</v>
      </c>
      <c r="G154" s="214" t="s">
        <v>711</v>
      </c>
      <c r="H154" s="187">
        <v>24</v>
      </c>
      <c r="I154" s="196">
        <f>J154*4.4125</f>
        <v>348587500</v>
      </c>
      <c r="J154" s="206">
        <v>79000000</v>
      </c>
      <c r="K154" s="183" t="s">
        <v>916</v>
      </c>
      <c r="L154" s="505"/>
      <c r="M154" s="505"/>
      <c r="N154" s="640"/>
      <c r="O154" s="640"/>
      <c r="P154" s="505"/>
      <c r="Q154" s="421"/>
    </row>
    <row r="155" spans="1:17" s="241" customFormat="1" ht="117" customHeight="1">
      <c r="A155" s="774">
        <v>139</v>
      </c>
      <c r="B155" s="187" t="s">
        <v>32</v>
      </c>
      <c r="C155" s="187" t="s">
        <v>33</v>
      </c>
      <c r="D155" s="242" t="s">
        <v>926</v>
      </c>
      <c r="E155" s="187" t="s">
        <v>927</v>
      </c>
      <c r="F155" s="205" t="s">
        <v>928</v>
      </c>
      <c r="G155" s="214" t="s">
        <v>711</v>
      </c>
      <c r="H155" s="187">
        <v>24</v>
      </c>
      <c r="I155" s="226" t="s">
        <v>625</v>
      </c>
      <c r="J155" s="524" t="s">
        <v>660</v>
      </c>
      <c r="K155" s="183" t="s">
        <v>916</v>
      </c>
      <c r="L155" s="505"/>
      <c r="M155" s="505"/>
      <c r="N155" s="640"/>
      <c r="O155" s="640"/>
      <c r="P155" s="505"/>
      <c r="Q155" s="421"/>
    </row>
    <row r="156" spans="1:17" s="241" customFormat="1" ht="64.5" customHeight="1">
      <c r="A156" s="774">
        <v>140</v>
      </c>
      <c r="B156" s="187" t="s">
        <v>32</v>
      </c>
      <c r="C156" s="187" t="s">
        <v>33</v>
      </c>
      <c r="D156" s="187" t="s">
        <v>929</v>
      </c>
      <c r="E156" s="187" t="s">
        <v>927</v>
      </c>
      <c r="F156" s="187"/>
      <c r="G156" s="214" t="s">
        <v>711</v>
      </c>
      <c r="H156" s="187"/>
      <c r="I156" s="226" t="s">
        <v>625</v>
      </c>
      <c r="J156" s="524" t="s">
        <v>660</v>
      </c>
      <c r="K156" s="188" t="s">
        <v>1746</v>
      </c>
      <c r="L156" s="505"/>
      <c r="M156" s="505"/>
      <c r="N156" s="640"/>
      <c r="O156" s="640"/>
      <c r="P156" s="505"/>
      <c r="Q156" s="421"/>
    </row>
    <row r="157" spans="1:17" s="176" customFormat="1" ht="105" customHeight="1">
      <c r="A157" s="774">
        <v>141</v>
      </c>
      <c r="B157" s="219" t="s">
        <v>32</v>
      </c>
      <c r="C157" s="219" t="s">
        <v>33</v>
      </c>
      <c r="D157" s="219" t="s">
        <v>930</v>
      </c>
      <c r="E157" s="219" t="s">
        <v>931</v>
      </c>
      <c r="F157" s="219"/>
      <c r="G157" s="219" t="s">
        <v>1046</v>
      </c>
      <c r="H157" s="219"/>
      <c r="I157" s="274">
        <f>J157*4.4125</f>
        <v>17650000</v>
      </c>
      <c r="J157" s="239">
        <v>4000000</v>
      </c>
      <c r="K157" s="188" t="s">
        <v>1047</v>
      </c>
      <c r="L157" s="467"/>
      <c r="M157" s="467"/>
      <c r="N157" s="467"/>
      <c r="O157" s="467"/>
      <c r="P157" s="467"/>
      <c r="Q157" s="650"/>
    </row>
    <row r="158" spans="1:17" s="241" customFormat="1" ht="48.75" customHeight="1">
      <c r="A158" s="774">
        <v>142</v>
      </c>
      <c r="B158" s="187" t="s">
        <v>32</v>
      </c>
      <c r="C158" s="187" t="s">
        <v>33</v>
      </c>
      <c r="D158" s="183" t="s">
        <v>932</v>
      </c>
      <c r="E158" s="183" t="s">
        <v>933</v>
      </c>
      <c r="F158" s="183" t="s">
        <v>934</v>
      </c>
      <c r="G158" s="214" t="s">
        <v>711</v>
      </c>
      <c r="H158" s="183">
        <v>24</v>
      </c>
      <c r="I158" s="274">
        <f t="shared" ref="I158:I164" si="5">J158*4.4125</f>
        <v>441249999.99999994</v>
      </c>
      <c r="J158" s="206">
        <v>100000000</v>
      </c>
      <c r="K158" s="188" t="s">
        <v>1746</v>
      </c>
      <c r="L158" s="505"/>
      <c r="M158" s="505"/>
      <c r="N158" s="640"/>
      <c r="O158" s="640"/>
      <c r="P158" s="505"/>
      <c r="Q158" s="421"/>
    </row>
    <row r="159" spans="1:17" s="248" customFormat="1" ht="48.75" customHeight="1">
      <c r="A159" s="774">
        <v>143</v>
      </c>
      <c r="B159" s="243" t="s">
        <v>32</v>
      </c>
      <c r="C159" s="243" t="s">
        <v>33</v>
      </c>
      <c r="D159" s="275" t="s">
        <v>935</v>
      </c>
      <c r="E159" s="250" t="s">
        <v>726</v>
      </c>
      <c r="F159" s="268" t="s">
        <v>936</v>
      </c>
      <c r="G159" s="252" t="s">
        <v>937</v>
      </c>
      <c r="H159" s="500">
        <v>36</v>
      </c>
      <c r="I159" s="274">
        <f t="shared" si="5"/>
        <v>88250000</v>
      </c>
      <c r="J159" s="276">
        <v>20000000</v>
      </c>
      <c r="K159" s="498" t="s">
        <v>62</v>
      </c>
      <c r="L159" s="475"/>
      <c r="M159" s="475"/>
      <c r="N159" s="475"/>
      <c r="O159" s="475"/>
      <c r="P159" s="475"/>
      <c r="Q159" s="652"/>
    </row>
    <row r="160" spans="1:17" s="248" customFormat="1" ht="39.75" customHeight="1">
      <c r="A160" s="774">
        <v>144</v>
      </c>
      <c r="B160" s="243" t="s">
        <v>32</v>
      </c>
      <c r="C160" s="243" t="s">
        <v>33</v>
      </c>
      <c r="D160" s="256" t="s">
        <v>938</v>
      </c>
      <c r="E160" s="250" t="s">
        <v>726</v>
      </c>
      <c r="F160" s="256" t="s">
        <v>939</v>
      </c>
      <c r="G160" s="252" t="s">
        <v>716</v>
      </c>
      <c r="H160" s="500">
        <v>24</v>
      </c>
      <c r="I160" s="274">
        <f t="shared" si="5"/>
        <v>11031250</v>
      </c>
      <c r="J160" s="276">
        <v>2500000</v>
      </c>
      <c r="K160" s="498" t="s">
        <v>16</v>
      </c>
      <c r="L160" s="475"/>
      <c r="M160" s="475"/>
      <c r="N160" s="475"/>
      <c r="O160" s="475"/>
      <c r="P160" s="475"/>
      <c r="Q160" s="652"/>
    </row>
    <row r="161" spans="1:61" s="263" customFormat="1" ht="117" customHeight="1">
      <c r="A161" s="774">
        <v>145</v>
      </c>
      <c r="B161" s="249" t="s">
        <v>32</v>
      </c>
      <c r="C161" s="249" t="s">
        <v>33</v>
      </c>
      <c r="D161" s="256" t="s">
        <v>940</v>
      </c>
      <c r="E161" s="250" t="s">
        <v>941</v>
      </c>
      <c r="F161" s="254" t="s">
        <v>942</v>
      </c>
      <c r="G161" s="252" t="s">
        <v>716</v>
      </c>
      <c r="H161" s="688">
        <v>24</v>
      </c>
      <c r="I161" s="274">
        <f t="shared" si="5"/>
        <v>366237500</v>
      </c>
      <c r="J161" s="288">
        <v>83000000</v>
      </c>
      <c r="K161" s="688" t="s">
        <v>1627</v>
      </c>
      <c r="L161" s="529"/>
      <c r="M161" s="529"/>
      <c r="N161" s="254" t="s">
        <v>1784</v>
      </c>
      <c r="O161" s="254" t="s">
        <v>1787</v>
      </c>
      <c r="P161" s="529"/>
      <c r="Q161" s="653"/>
    </row>
    <row r="162" spans="1:61" s="263" customFormat="1" ht="72.75" customHeight="1">
      <c r="A162" s="774">
        <v>146</v>
      </c>
      <c r="B162" s="249" t="s">
        <v>32</v>
      </c>
      <c r="C162" s="249" t="s">
        <v>33</v>
      </c>
      <c r="D162" s="256" t="s">
        <v>943</v>
      </c>
      <c r="E162" s="250" t="s">
        <v>944</v>
      </c>
      <c r="F162" s="254" t="s">
        <v>1786</v>
      </c>
      <c r="G162" s="252" t="s">
        <v>716</v>
      </c>
      <c r="H162" s="688">
        <v>24</v>
      </c>
      <c r="I162" s="274">
        <f>J162*4.4125</f>
        <v>258131249.99999997</v>
      </c>
      <c r="J162" s="288">
        <v>58500000</v>
      </c>
      <c r="K162" s="688" t="s">
        <v>1627</v>
      </c>
      <c r="L162" s="529"/>
      <c r="M162" s="529"/>
      <c r="N162" s="254" t="s">
        <v>1785</v>
      </c>
      <c r="O162" s="254" t="s">
        <v>1787</v>
      </c>
      <c r="P162" s="529"/>
      <c r="Q162" s="653"/>
    </row>
    <row r="163" spans="1:61" s="263" customFormat="1" ht="91.5" customHeight="1">
      <c r="A163" s="774">
        <v>147</v>
      </c>
      <c r="B163" s="249" t="s">
        <v>32</v>
      </c>
      <c r="C163" s="249" t="s">
        <v>33</v>
      </c>
      <c r="D163" s="256" t="s">
        <v>946</v>
      </c>
      <c r="E163" s="250" t="s">
        <v>944</v>
      </c>
      <c r="F163" s="254" t="s">
        <v>947</v>
      </c>
      <c r="G163" s="730" t="s">
        <v>72</v>
      </c>
      <c r="H163" s="459">
        <v>36</v>
      </c>
      <c r="I163" s="731">
        <v>381817899</v>
      </c>
      <c r="J163" s="732">
        <v>84000000</v>
      </c>
      <c r="K163" s="459" t="s">
        <v>1627</v>
      </c>
      <c r="L163" s="529"/>
      <c r="M163" s="529"/>
      <c r="N163" s="254" t="s">
        <v>1788</v>
      </c>
      <c r="O163" s="254" t="s">
        <v>1777</v>
      </c>
      <c r="P163" s="529"/>
      <c r="Q163" s="653"/>
    </row>
    <row r="164" spans="1:61" s="263" customFormat="1" ht="87.75" customHeight="1">
      <c r="A164" s="774">
        <v>148</v>
      </c>
      <c r="B164" s="249" t="s">
        <v>32</v>
      </c>
      <c r="C164" s="249" t="s">
        <v>33</v>
      </c>
      <c r="D164" s="256" t="s">
        <v>948</v>
      </c>
      <c r="E164" s="250" t="s">
        <v>949</v>
      </c>
      <c r="F164" s="256" t="s">
        <v>950</v>
      </c>
      <c r="G164" s="252" t="s">
        <v>951</v>
      </c>
      <c r="H164" s="277"/>
      <c r="I164" s="274">
        <f t="shared" si="5"/>
        <v>2206250000</v>
      </c>
      <c r="J164" s="288">
        <v>500000000</v>
      </c>
      <c r="K164" s="188" t="s">
        <v>1746</v>
      </c>
      <c r="L164" s="529"/>
      <c r="M164" s="529"/>
      <c r="N164" s="529"/>
      <c r="O164" s="529"/>
      <c r="P164" s="529"/>
      <c r="Q164" s="653"/>
    </row>
    <row r="165" spans="1:61" s="384" customFormat="1" ht="27.75" customHeight="1">
      <c r="A165" s="781" t="s">
        <v>952</v>
      </c>
      <c r="B165" s="782"/>
      <c r="C165" s="782"/>
      <c r="D165" s="782"/>
      <c r="E165" s="782"/>
      <c r="F165" s="782"/>
      <c r="G165" s="782"/>
      <c r="H165" s="782"/>
      <c r="I165" s="782"/>
      <c r="J165" s="782"/>
      <c r="K165" s="782"/>
      <c r="L165" s="427"/>
      <c r="M165" s="467"/>
      <c r="N165" s="467"/>
      <c r="O165" s="467"/>
      <c r="P165" s="467"/>
      <c r="Q165" s="650"/>
      <c r="R165" s="176"/>
      <c r="S165" s="176"/>
      <c r="T165" s="176"/>
      <c r="U165" s="176"/>
      <c r="V165" s="176"/>
      <c r="W165" s="176"/>
      <c r="X165" s="176"/>
      <c r="Y165" s="176"/>
      <c r="Z165" s="176"/>
      <c r="AA165" s="176"/>
      <c r="AB165" s="176"/>
      <c r="AC165" s="176"/>
      <c r="AD165" s="176"/>
      <c r="AE165" s="176"/>
      <c r="AF165" s="176"/>
      <c r="AG165" s="176"/>
      <c r="AH165" s="176"/>
      <c r="AI165" s="176"/>
      <c r="AJ165" s="176"/>
      <c r="AK165" s="176"/>
      <c r="AL165" s="176"/>
      <c r="BH165" s="176"/>
      <c r="BI165" s="176"/>
    </row>
    <row r="166" spans="1:61" s="191" customFormat="1" ht="153" customHeight="1">
      <c r="A166" s="500">
        <v>149</v>
      </c>
      <c r="B166" s="187" t="s">
        <v>43</v>
      </c>
      <c r="C166" s="187" t="s">
        <v>44</v>
      </c>
      <c r="D166" s="187" t="s">
        <v>953</v>
      </c>
      <c r="E166" s="187" t="s">
        <v>954</v>
      </c>
      <c r="F166" s="382" t="s">
        <v>955</v>
      </c>
      <c r="G166" s="187" t="s">
        <v>956</v>
      </c>
      <c r="H166" s="187">
        <v>60</v>
      </c>
      <c r="I166" s="206" t="s">
        <v>957</v>
      </c>
      <c r="J166" s="206" t="s">
        <v>958</v>
      </c>
      <c r="K166" s="183" t="s">
        <v>916</v>
      </c>
      <c r="L166" s="522"/>
      <c r="M166" s="522"/>
      <c r="N166" s="522"/>
      <c r="O166" s="522"/>
      <c r="P166" s="522"/>
      <c r="Q166" s="649"/>
    </row>
    <row r="167" spans="1:61" s="191" customFormat="1" ht="47.25" customHeight="1">
      <c r="A167" s="774">
        <v>150</v>
      </c>
      <c r="B167" s="175" t="s">
        <v>959</v>
      </c>
      <c r="C167" s="187" t="s">
        <v>44</v>
      </c>
      <c r="D167" s="175" t="s">
        <v>960</v>
      </c>
      <c r="E167" s="175" t="s">
        <v>959</v>
      </c>
      <c r="F167" s="278" t="s">
        <v>961</v>
      </c>
      <c r="G167" s="175" t="s">
        <v>962</v>
      </c>
      <c r="H167" s="175">
        <v>60</v>
      </c>
      <c r="I167" s="226" t="s">
        <v>625</v>
      </c>
      <c r="J167" s="524" t="s">
        <v>660</v>
      </c>
      <c r="K167" s="498" t="s">
        <v>1628</v>
      </c>
      <c r="L167" s="522"/>
      <c r="M167" s="522"/>
      <c r="N167" s="522"/>
      <c r="O167" s="522"/>
      <c r="P167" s="522"/>
      <c r="Q167" s="649"/>
    </row>
    <row r="168" spans="1:61" s="191" customFormat="1" ht="45.75" customHeight="1">
      <c r="A168" s="774">
        <v>151</v>
      </c>
      <c r="B168" s="175" t="s">
        <v>959</v>
      </c>
      <c r="C168" s="187" t="s">
        <v>44</v>
      </c>
      <c r="D168" s="279" t="s">
        <v>963</v>
      </c>
      <c r="E168" s="498" t="s">
        <v>959</v>
      </c>
      <c r="F168" s="280" t="s">
        <v>964</v>
      </c>
      <c r="G168" s="175" t="s">
        <v>962</v>
      </c>
      <c r="H168" s="500">
        <v>60</v>
      </c>
      <c r="I168" s="226" t="s">
        <v>625</v>
      </c>
      <c r="J168" s="524" t="s">
        <v>660</v>
      </c>
      <c r="K168" s="498" t="s">
        <v>1628</v>
      </c>
      <c r="L168" s="522"/>
      <c r="M168" s="522"/>
      <c r="N168" s="522"/>
      <c r="O168" s="522"/>
      <c r="P168" s="522"/>
      <c r="Q168" s="649"/>
    </row>
    <row r="169" spans="1:61" s="191" customFormat="1" ht="68.25" customHeight="1">
      <c r="A169" s="774">
        <v>152</v>
      </c>
      <c r="B169" s="175" t="s">
        <v>959</v>
      </c>
      <c r="C169" s="187" t="s">
        <v>44</v>
      </c>
      <c r="D169" s="175" t="s">
        <v>965</v>
      </c>
      <c r="E169" s="175" t="s">
        <v>959</v>
      </c>
      <c r="F169" s="175" t="s">
        <v>966</v>
      </c>
      <c r="G169" s="214" t="s">
        <v>711</v>
      </c>
      <c r="H169" s="175">
        <v>60</v>
      </c>
      <c r="I169" s="226" t="s">
        <v>625</v>
      </c>
      <c r="J169" s="524" t="s">
        <v>660</v>
      </c>
      <c r="K169" s="498" t="s">
        <v>1628</v>
      </c>
      <c r="L169" s="522"/>
      <c r="M169" s="522"/>
      <c r="N169" s="522"/>
      <c r="O169" s="522"/>
      <c r="P169" s="522"/>
      <c r="Q169" s="649"/>
    </row>
    <row r="170" spans="1:61" s="191" customFormat="1" ht="78.75" customHeight="1">
      <c r="A170" s="774">
        <v>153</v>
      </c>
      <c r="B170" s="183" t="s">
        <v>967</v>
      </c>
      <c r="C170" s="187" t="s">
        <v>44</v>
      </c>
      <c r="D170" s="190" t="s">
        <v>968</v>
      </c>
      <c r="E170" s="183" t="s">
        <v>967</v>
      </c>
      <c r="F170" s="506" t="s">
        <v>969</v>
      </c>
      <c r="G170" s="214" t="s">
        <v>711</v>
      </c>
      <c r="H170" s="183">
        <v>24</v>
      </c>
      <c r="I170" s="206">
        <f>J170*4.4125</f>
        <v>4412500</v>
      </c>
      <c r="J170" s="206">
        <v>1000000</v>
      </c>
      <c r="K170" s="498" t="s">
        <v>1628</v>
      </c>
      <c r="L170" s="522"/>
      <c r="M170" s="522"/>
      <c r="N170" s="522"/>
      <c r="O170" s="522"/>
      <c r="P170" s="522"/>
      <c r="Q170" s="649"/>
    </row>
    <row r="171" spans="1:61" s="191" customFormat="1" ht="67.5" customHeight="1">
      <c r="A171" s="774">
        <v>154</v>
      </c>
      <c r="B171" s="183" t="s">
        <v>967</v>
      </c>
      <c r="C171" s="187" t="s">
        <v>44</v>
      </c>
      <c r="D171" s="190" t="s">
        <v>970</v>
      </c>
      <c r="E171" s="183" t="s">
        <v>967</v>
      </c>
      <c r="F171" s="506" t="s">
        <v>969</v>
      </c>
      <c r="G171" s="214" t="s">
        <v>711</v>
      </c>
      <c r="H171" s="183">
        <v>24</v>
      </c>
      <c r="I171" s="206">
        <f t="shared" ref="I171:I176" si="6">J171*4.4125</f>
        <v>4412500</v>
      </c>
      <c r="J171" s="206">
        <v>1000000</v>
      </c>
      <c r="K171" s="183" t="s">
        <v>916</v>
      </c>
      <c r="L171" s="522"/>
      <c r="M171" s="522"/>
      <c r="N171" s="522"/>
      <c r="O171" s="522"/>
      <c r="P171" s="522"/>
      <c r="Q171" s="649"/>
    </row>
    <row r="172" spans="1:61" s="191" customFormat="1" ht="57.75" customHeight="1">
      <c r="A172" s="774">
        <v>155</v>
      </c>
      <c r="B172" s="183" t="s">
        <v>695</v>
      </c>
      <c r="C172" s="187" t="s">
        <v>44</v>
      </c>
      <c r="D172" s="190" t="s">
        <v>971</v>
      </c>
      <c r="E172" s="183" t="s">
        <v>695</v>
      </c>
      <c r="F172" s="506" t="s">
        <v>972</v>
      </c>
      <c r="G172" s="183" t="s">
        <v>973</v>
      </c>
      <c r="H172" s="183">
        <v>24</v>
      </c>
      <c r="I172" s="206">
        <f t="shared" si="6"/>
        <v>6618749.9999999991</v>
      </c>
      <c r="J172" s="206">
        <v>1500000</v>
      </c>
      <c r="K172" s="183" t="s">
        <v>74</v>
      </c>
      <c r="L172" s="522"/>
      <c r="M172" s="522"/>
      <c r="N172" s="522"/>
      <c r="O172" s="522"/>
      <c r="P172" s="522"/>
      <c r="Q172" s="649"/>
    </row>
    <row r="173" spans="1:61" s="191" customFormat="1" ht="66.75" customHeight="1">
      <c r="A173" s="774">
        <v>156</v>
      </c>
      <c r="B173" s="225" t="s">
        <v>81</v>
      </c>
      <c r="C173" s="281" t="s">
        <v>40</v>
      </c>
      <c r="D173" s="227" t="s">
        <v>974</v>
      </c>
      <c r="E173" s="225" t="s">
        <v>81</v>
      </c>
      <c r="F173" s="225" t="s">
        <v>974</v>
      </c>
      <c r="G173" s="281" t="s">
        <v>72</v>
      </c>
      <c r="H173" s="281">
        <v>24</v>
      </c>
      <c r="I173" s="206">
        <f t="shared" si="6"/>
        <v>7830651.9499999993</v>
      </c>
      <c r="J173" s="206">
        <v>1774652</v>
      </c>
      <c r="K173" s="193" t="s">
        <v>74</v>
      </c>
      <c r="L173" s="522"/>
      <c r="M173" s="522"/>
      <c r="N173" s="522"/>
      <c r="O173" s="522"/>
      <c r="P173" s="522"/>
      <c r="Q173" s="649"/>
    </row>
    <row r="174" spans="1:61" s="191" customFormat="1" ht="42.75" customHeight="1">
      <c r="A174" s="774">
        <v>157</v>
      </c>
      <c r="B174" s="214" t="s">
        <v>83</v>
      </c>
      <c r="C174" s="214" t="s">
        <v>40</v>
      </c>
      <c r="D174" s="273" t="s">
        <v>975</v>
      </c>
      <c r="E174" s="214" t="s">
        <v>83</v>
      </c>
      <c r="F174" s="214" t="s">
        <v>976</v>
      </c>
      <c r="G174" s="214" t="s">
        <v>72</v>
      </c>
      <c r="H174" s="214">
        <v>24</v>
      </c>
      <c r="I174" s="206">
        <f t="shared" si="6"/>
        <v>11031250</v>
      </c>
      <c r="J174" s="206">
        <v>2500000</v>
      </c>
      <c r="K174" s="506" t="s">
        <v>1628</v>
      </c>
      <c r="L174" s="522"/>
      <c r="M174" s="522"/>
      <c r="N174" s="522"/>
      <c r="O174" s="522"/>
      <c r="P174" s="522"/>
      <c r="Q174" s="649"/>
    </row>
    <row r="175" spans="1:61" s="191" customFormat="1" ht="42" customHeight="1">
      <c r="A175" s="774">
        <v>158</v>
      </c>
      <c r="B175" s="214" t="s">
        <v>83</v>
      </c>
      <c r="C175" s="214" t="s">
        <v>40</v>
      </c>
      <c r="D175" s="273" t="s">
        <v>977</v>
      </c>
      <c r="E175" s="214" t="s">
        <v>83</v>
      </c>
      <c r="F175" s="214" t="s">
        <v>978</v>
      </c>
      <c r="G175" s="214" t="s">
        <v>72</v>
      </c>
      <c r="H175" s="214">
        <v>24</v>
      </c>
      <c r="I175" s="206">
        <f t="shared" si="6"/>
        <v>11031250</v>
      </c>
      <c r="J175" s="206">
        <v>2500000</v>
      </c>
      <c r="K175" s="506" t="s">
        <v>1628</v>
      </c>
      <c r="L175" s="522"/>
      <c r="M175" s="522"/>
      <c r="N175" s="522"/>
      <c r="O175" s="522"/>
      <c r="P175" s="522"/>
      <c r="Q175" s="649"/>
    </row>
    <row r="176" spans="1:61" s="191" customFormat="1" ht="87.75" customHeight="1">
      <c r="A176" s="774">
        <v>159</v>
      </c>
      <c r="B176" s="183" t="s">
        <v>904</v>
      </c>
      <c r="C176" s="183" t="s">
        <v>40</v>
      </c>
      <c r="D176" s="183" t="s">
        <v>979</v>
      </c>
      <c r="E176" s="183" t="s">
        <v>980</v>
      </c>
      <c r="F176" s="183" t="s">
        <v>981</v>
      </c>
      <c r="G176" s="214" t="s">
        <v>711</v>
      </c>
      <c r="H176" s="183">
        <v>24</v>
      </c>
      <c r="I176" s="206">
        <f t="shared" si="6"/>
        <v>8825000</v>
      </c>
      <c r="J176" s="206">
        <v>2000000</v>
      </c>
      <c r="K176" s="506" t="s">
        <v>1628</v>
      </c>
      <c r="L176" s="522"/>
      <c r="M176" s="522"/>
      <c r="N176" s="522"/>
      <c r="O176" s="522"/>
      <c r="P176" s="522"/>
      <c r="Q176" s="649"/>
    </row>
    <row r="177" spans="1:61" s="384" customFormat="1" ht="27.75" customHeight="1">
      <c r="A177" s="779" t="s">
        <v>1044</v>
      </c>
      <c r="B177" s="780"/>
      <c r="C177" s="780"/>
      <c r="D177" s="780"/>
      <c r="E177" s="780"/>
      <c r="F177" s="780"/>
      <c r="G177" s="780"/>
      <c r="H177" s="780"/>
      <c r="I177" s="780"/>
      <c r="J177" s="780"/>
      <c r="K177" s="780"/>
      <c r="L177" s="427"/>
      <c r="M177" s="427"/>
      <c r="N177" s="427"/>
      <c r="O177" s="427"/>
      <c r="P177" s="427"/>
      <c r="Q177" s="645"/>
      <c r="BH177" s="176"/>
      <c r="BI177" s="176"/>
    </row>
    <row r="178" spans="1:61" s="322" customFormat="1" ht="61.5" customHeight="1">
      <c r="A178" s="691">
        <v>160</v>
      </c>
      <c r="B178" s="188" t="s">
        <v>39</v>
      </c>
      <c r="C178" s="188" t="s">
        <v>40</v>
      </c>
      <c r="D178" s="188" t="s">
        <v>982</v>
      </c>
      <c r="E178" s="188" t="s">
        <v>603</v>
      </c>
      <c r="F178" s="188" t="s">
        <v>983</v>
      </c>
      <c r="G178" s="188" t="s">
        <v>606</v>
      </c>
      <c r="H178" s="188">
        <v>60</v>
      </c>
      <c r="I178" s="239">
        <f>J178*4.4125</f>
        <v>794249.99999999988</v>
      </c>
      <c r="J178" s="239">
        <v>180000</v>
      </c>
      <c r="K178" s="188" t="s">
        <v>984</v>
      </c>
      <c r="L178" s="541"/>
      <c r="M178" s="541"/>
      <c r="N178" s="706" t="s">
        <v>1789</v>
      </c>
      <c r="O178" s="467" t="s">
        <v>1790</v>
      </c>
      <c r="P178" s="541"/>
      <c r="Q178" s="663"/>
    </row>
    <row r="179" spans="1:61" s="388" customFormat="1" ht="60" customHeight="1">
      <c r="A179" s="776">
        <v>161</v>
      </c>
      <c r="B179" s="261" t="s">
        <v>39</v>
      </c>
      <c r="C179" s="261" t="s">
        <v>40</v>
      </c>
      <c r="D179" s="219" t="s">
        <v>985</v>
      </c>
      <c r="E179" s="219" t="s">
        <v>986</v>
      </c>
      <c r="F179" s="219" t="s">
        <v>987</v>
      </c>
      <c r="G179" s="219" t="s">
        <v>711</v>
      </c>
      <c r="H179" s="261">
        <v>24</v>
      </c>
      <c r="I179" s="239">
        <f>J179*4.4125</f>
        <v>20070000.324999999</v>
      </c>
      <c r="J179" s="239">
        <v>4548442</v>
      </c>
      <c r="K179" s="324" t="s">
        <v>988</v>
      </c>
      <c r="L179" s="549"/>
      <c r="M179" s="549"/>
      <c r="N179" s="549"/>
      <c r="O179" s="549" t="s">
        <v>1772</v>
      </c>
      <c r="P179" s="549"/>
      <c r="Q179" s="674"/>
    </row>
    <row r="180" spans="1:61" s="388" customFormat="1" ht="69.75" customHeight="1">
      <c r="A180" s="776">
        <v>162</v>
      </c>
      <c r="B180" s="261" t="s">
        <v>39</v>
      </c>
      <c r="C180" s="261" t="s">
        <v>40</v>
      </c>
      <c r="D180" s="219" t="s">
        <v>989</v>
      </c>
      <c r="E180" s="219" t="s">
        <v>986</v>
      </c>
      <c r="F180" s="219" t="s">
        <v>990</v>
      </c>
      <c r="G180" s="219" t="s">
        <v>1773</v>
      </c>
      <c r="H180" s="261">
        <v>24</v>
      </c>
      <c r="I180" s="239">
        <f t="shared" ref="I180:I191" si="7">J180*4.4125</f>
        <v>127110000.58749999</v>
      </c>
      <c r="J180" s="239">
        <v>28806799</v>
      </c>
      <c r="K180" s="324" t="s">
        <v>988</v>
      </c>
      <c r="L180" s="549"/>
      <c r="M180" s="549"/>
      <c r="N180" s="258" t="s">
        <v>1774</v>
      </c>
      <c r="O180" s="549" t="s">
        <v>1772</v>
      </c>
      <c r="P180" s="549"/>
      <c r="Q180" s="674"/>
    </row>
    <row r="181" spans="1:61" s="388" customFormat="1" ht="51.75" customHeight="1">
      <c r="A181" s="776">
        <v>163</v>
      </c>
      <c r="B181" s="261" t="s">
        <v>39</v>
      </c>
      <c r="C181" s="261" t="s">
        <v>40</v>
      </c>
      <c r="D181" s="339" t="s">
        <v>992</v>
      </c>
      <c r="E181" s="219" t="s">
        <v>986</v>
      </c>
      <c r="F181" s="188" t="s">
        <v>993</v>
      </c>
      <c r="G181" s="219" t="s">
        <v>711</v>
      </c>
      <c r="H181" s="219">
        <v>24</v>
      </c>
      <c r="I181" s="239">
        <f t="shared" si="7"/>
        <v>13380001.687499998</v>
      </c>
      <c r="J181" s="239">
        <v>3032295</v>
      </c>
      <c r="K181" s="188" t="s">
        <v>994</v>
      </c>
      <c r="L181" s="549"/>
      <c r="M181" s="549"/>
      <c r="N181" s="549"/>
      <c r="O181" s="549" t="s">
        <v>1772</v>
      </c>
      <c r="P181" s="549"/>
      <c r="Q181" s="674"/>
    </row>
    <row r="182" spans="1:61" s="388" customFormat="1" ht="72.75" customHeight="1">
      <c r="A182" s="776">
        <v>164</v>
      </c>
      <c r="B182" s="261" t="s">
        <v>39</v>
      </c>
      <c r="C182" s="261" t="s">
        <v>40</v>
      </c>
      <c r="D182" s="339" t="s">
        <v>995</v>
      </c>
      <c r="E182" s="219" t="s">
        <v>986</v>
      </c>
      <c r="F182" s="188" t="s">
        <v>996</v>
      </c>
      <c r="G182" s="219" t="s">
        <v>1775</v>
      </c>
      <c r="H182" s="219">
        <v>24</v>
      </c>
      <c r="I182" s="239">
        <f t="shared" si="7"/>
        <v>44600001.212499999</v>
      </c>
      <c r="J182" s="239">
        <v>10107649</v>
      </c>
      <c r="K182" s="188" t="s">
        <v>994</v>
      </c>
      <c r="L182" s="549"/>
      <c r="M182" s="549"/>
      <c r="N182" s="258" t="s">
        <v>1774</v>
      </c>
      <c r="O182" s="549" t="s">
        <v>1772</v>
      </c>
      <c r="P182" s="549"/>
      <c r="Q182" s="674"/>
    </row>
    <row r="183" spans="1:61" s="388" customFormat="1" ht="56.25" customHeight="1">
      <c r="A183" s="776">
        <v>165</v>
      </c>
      <c r="B183" s="261" t="s">
        <v>39</v>
      </c>
      <c r="C183" s="261" t="s">
        <v>40</v>
      </c>
      <c r="D183" s="339" t="s">
        <v>998</v>
      </c>
      <c r="E183" s="219" t="s">
        <v>986</v>
      </c>
      <c r="F183" s="188" t="s">
        <v>999</v>
      </c>
      <c r="G183" s="219" t="s">
        <v>711</v>
      </c>
      <c r="H183" s="219">
        <v>48</v>
      </c>
      <c r="I183" s="239">
        <f t="shared" si="7"/>
        <v>53519997.924999997</v>
      </c>
      <c r="J183" s="239">
        <v>12129178</v>
      </c>
      <c r="K183" s="188" t="s">
        <v>994</v>
      </c>
      <c r="L183" s="549"/>
      <c r="M183" s="549"/>
      <c r="N183" s="549"/>
      <c r="O183" s="549" t="s">
        <v>1772</v>
      </c>
      <c r="P183" s="549"/>
      <c r="Q183" s="674"/>
    </row>
    <row r="184" spans="1:61" s="388" customFormat="1" ht="60.75" customHeight="1">
      <c r="A184" s="776">
        <v>166</v>
      </c>
      <c r="B184" s="261" t="s">
        <v>39</v>
      </c>
      <c r="C184" s="261" t="s">
        <v>40</v>
      </c>
      <c r="D184" s="339" t="s">
        <v>1000</v>
      </c>
      <c r="E184" s="219" t="s">
        <v>986</v>
      </c>
      <c r="F184" s="188" t="s">
        <v>1001</v>
      </c>
      <c r="G184" s="219" t="s">
        <v>711</v>
      </c>
      <c r="H184" s="219">
        <v>48</v>
      </c>
      <c r="I184" s="239">
        <f t="shared" si="7"/>
        <v>49060001.774999999</v>
      </c>
      <c r="J184" s="239">
        <v>11118414</v>
      </c>
      <c r="K184" s="188" t="s">
        <v>994</v>
      </c>
      <c r="L184" s="549"/>
      <c r="M184" s="549"/>
      <c r="N184" s="549"/>
      <c r="O184" s="549" t="s">
        <v>1772</v>
      </c>
      <c r="P184" s="549"/>
      <c r="Q184" s="674"/>
    </row>
    <row r="185" spans="1:61" s="388" customFormat="1" ht="60.75" customHeight="1">
      <c r="A185" s="776">
        <v>167</v>
      </c>
      <c r="B185" s="261" t="s">
        <v>39</v>
      </c>
      <c r="C185" s="261" t="s">
        <v>40</v>
      </c>
      <c r="D185" s="339" t="s">
        <v>1002</v>
      </c>
      <c r="E185" s="219" t="s">
        <v>986</v>
      </c>
      <c r="F185" s="188" t="s">
        <v>1003</v>
      </c>
      <c r="G185" s="219" t="s">
        <v>1776</v>
      </c>
      <c r="H185" s="219">
        <v>24</v>
      </c>
      <c r="I185" s="239">
        <f t="shared" si="7"/>
        <v>4460000.5625</v>
      </c>
      <c r="J185" s="239">
        <v>1010765</v>
      </c>
      <c r="K185" s="188" t="s">
        <v>994</v>
      </c>
      <c r="L185" s="549"/>
      <c r="M185" s="549"/>
      <c r="N185" s="258" t="s">
        <v>1774</v>
      </c>
      <c r="O185" s="549" t="s">
        <v>1772</v>
      </c>
      <c r="P185" s="549"/>
      <c r="Q185" s="674"/>
    </row>
    <row r="186" spans="1:61" s="388" customFormat="1" ht="72.75" customHeight="1">
      <c r="A186" s="776">
        <v>168</v>
      </c>
      <c r="B186" s="261" t="s">
        <v>39</v>
      </c>
      <c r="C186" s="261" t="s">
        <v>40</v>
      </c>
      <c r="D186" s="707" t="s">
        <v>1005</v>
      </c>
      <c r="E186" s="219" t="s">
        <v>986</v>
      </c>
      <c r="F186" s="188" t="s">
        <v>1006</v>
      </c>
      <c r="G186" s="219" t="s">
        <v>711</v>
      </c>
      <c r="H186" s="219">
        <v>24</v>
      </c>
      <c r="I186" s="239">
        <f t="shared" si="7"/>
        <v>4460000.5625</v>
      </c>
      <c r="J186" s="239">
        <v>1010765</v>
      </c>
      <c r="K186" s="188" t="s">
        <v>1007</v>
      </c>
      <c r="L186" s="549"/>
      <c r="M186" s="549"/>
      <c r="N186" s="549"/>
      <c r="O186" s="549" t="s">
        <v>1772</v>
      </c>
      <c r="P186" s="549"/>
      <c r="Q186" s="674"/>
    </row>
    <row r="187" spans="1:61" s="388" customFormat="1" ht="87.75" customHeight="1">
      <c r="A187" s="776">
        <v>169</v>
      </c>
      <c r="B187" s="261" t="s">
        <v>39</v>
      </c>
      <c r="C187" s="261" t="s">
        <v>40</v>
      </c>
      <c r="D187" s="339" t="s">
        <v>1008</v>
      </c>
      <c r="E187" s="219" t="s">
        <v>986</v>
      </c>
      <c r="F187" s="346" t="s">
        <v>1009</v>
      </c>
      <c r="G187" s="219" t="s">
        <v>711</v>
      </c>
      <c r="H187" s="219">
        <v>48</v>
      </c>
      <c r="I187" s="239">
        <f t="shared" si="7"/>
        <v>4460000.5625</v>
      </c>
      <c r="J187" s="239">
        <v>1010765</v>
      </c>
      <c r="K187" s="188" t="s">
        <v>1007</v>
      </c>
      <c r="L187" s="549"/>
      <c r="M187" s="549"/>
      <c r="N187" s="549"/>
      <c r="O187" s="549" t="s">
        <v>1772</v>
      </c>
      <c r="P187" s="549"/>
      <c r="Q187" s="674"/>
    </row>
    <row r="188" spans="1:61" s="388" customFormat="1" ht="45.75" customHeight="1">
      <c r="A188" s="776">
        <v>170</v>
      </c>
      <c r="B188" s="188" t="s">
        <v>1010</v>
      </c>
      <c r="C188" s="188" t="s">
        <v>1011</v>
      </c>
      <c r="D188" s="339" t="s">
        <v>1012</v>
      </c>
      <c r="E188" s="188" t="s">
        <v>967</v>
      </c>
      <c r="F188" s="188" t="s">
        <v>969</v>
      </c>
      <c r="G188" s="219" t="s">
        <v>711</v>
      </c>
      <c r="H188" s="188">
        <v>12</v>
      </c>
      <c r="I188" s="239">
        <f t="shared" si="7"/>
        <v>2206250</v>
      </c>
      <c r="J188" s="239">
        <v>500000</v>
      </c>
      <c r="K188" s="188" t="s">
        <v>1119</v>
      </c>
      <c r="L188" s="549"/>
      <c r="M188" s="549"/>
      <c r="N188" s="549"/>
      <c r="O188" s="549"/>
      <c r="P188" s="549"/>
      <c r="Q188" s="674"/>
    </row>
    <row r="189" spans="1:61" s="191" customFormat="1" ht="58.5" customHeight="1">
      <c r="A189" s="776">
        <v>171</v>
      </c>
      <c r="B189" s="187" t="s">
        <v>1013</v>
      </c>
      <c r="C189" s="228" t="s">
        <v>40</v>
      </c>
      <c r="D189" s="183" t="s">
        <v>1014</v>
      </c>
      <c r="E189" s="242" t="s">
        <v>695</v>
      </c>
      <c r="F189" s="217" t="s">
        <v>1015</v>
      </c>
      <c r="G189" s="214" t="s">
        <v>711</v>
      </c>
      <c r="H189" s="183">
        <v>12</v>
      </c>
      <c r="I189" s="206" t="e">
        <f t="shared" si="7"/>
        <v>#VALUE!</v>
      </c>
      <c r="J189" s="524" t="s">
        <v>660</v>
      </c>
      <c r="K189" s="183" t="s">
        <v>16</v>
      </c>
      <c r="L189" s="522"/>
      <c r="M189" s="522"/>
      <c r="N189" s="522"/>
      <c r="O189" s="522"/>
      <c r="P189" s="522"/>
      <c r="Q189" s="649"/>
    </row>
    <row r="190" spans="1:61" s="191" customFormat="1" ht="81.75" customHeight="1">
      <c r="A190" s="776">
        <v>172</v>
      </c>
      <c r="B190" s="228" t="s">
        <v>1016</v>
      </c>
      <c r="C190" s="228" t="s">
        <v>40</v>
      </c>
      <c r="D190" s="227" t="s">
        <v>1017</v>
      </c>
      <c r="E190" s="242" t="s">
        <v>81</v>
      </c>
      <c r="F190" s="227" t="s">
        <v>1018</v>
      </c>
      <c r="G190" s="187" t="s">
        <v>1019</v>
      </c>
      <c r="H190" s="228">
        <v>36</v>
      </c>
      <c r="I190" s="206">
        <f t="shared" si="7"/>
        <v>8825000</v>
      </c>
      <c r="J190" s="206">
        <v>2000000</v>
      </c>
      <c r="K190" s="183" t="s">
        <v>1103</v>
      </c>
      <c r="L190" s="522"/>
      <c r="M190" s="522"/>
      <c r="N190" s="522"/>
      <c r="O190" s="522"/>
      <c r="P190" s="522"/>
      <c r="Q190" s="649"/>
    </row>
    <row r="191" spans="1:61" s="191" customFormat="1" ht="84.75" customHeight="1">
      <c r="A191" s="776">
        <v>173</v>
      </c>
      <c r="B191" s="183" t="s">
        <v>672</v>
      </c>
      <c r="C191" s="228" t="s">
        <v>40</v>
      </c>
      <c r="D191" s="190" t="s">
        <v>1020</v>
      </c>
      <c r="E191" s="183" t="s">
        <v>672</v>
      </c>
      <c r="F191" s="217" t="s">
        <v>1021</v>
      </c>
      <c r="G191" s="214" t="s">
        <v>711</v>
      </c>
      <c r="H191" s="183">
        <v>24</v>
      </c>
      <c r="I191" s="206">
        <f t="shared" si="7"/>
        <v>98054.574999999997</v>
      </c>
      <c r="J191" s="206">
        <v>22222</v>
      </c>
      <c r="K191" s="183" t="s">
        <v>1103</v>
      </c>
      <c r="L191" s="522"/>
      <c r="M191" s="522"/>
      <c r="N191" s="522"/>
      <c r="O191" s="522"/>
      <c r="P191" s="522"/>
      <c r="Q191" s="649"/>
    </row>
    <row r="192" spans="1:61" s="191" customFormat="1" ht="84.75" customHeight="1">
      <c r="A192" s="282">
        <v>174</v>
      </c>
      <c r="B192" s="183" t="s">
        <v>35</v>
      </c>
      <c r="C192" s="228" t="s">
        <v>40</v>
      </c>
      <c r="D192" s="190" t="s">
        <v>1022</v>
      </c>
      <c r="E192" s="183" t="s">
        <v>1023</v>
      </c>
      <c r="F192" s="217"/>
      <c r="G192" s="214" t="s">
        <v>342</v>
      </c>
      <c r="H192" s="183"/>
      <c r="I192" s="524" t="s">
        <v>660</v>
      </c>
      <c r="J192" s="524" t="s">
        <v>660</v>
      </c>
      <c r="K192" s="183" t="s">
        <v>16</v>
      </c>
      <c r="L192" s="522"/>
      <c r="M192" s="522"/>
      <c r="N192" s="522"/>
      <c r="O192" s="522"/>
      <c r="P192" s="522"/>
      <c r="Q192" s="649"/>
    </row>
    <row r="193" spans="1:61" s="384" customFormat="1" ht="27.75" customHeight="1">
      <c r="A193" s="779" t="s">
        <v>1024</v>
      </c>
      <c r="B193" s="780"/>
      <c r="C193" s="780"/>
      <c r="D193" s="780"/>
      <c r="E193" s="780"/>
      <c r="F193" s="780"/>
      <c r="G193" s="780"/>
      <c r="H193" s="780"/>
      <c r="I193" s="780"/>
      <c r="J193" s="780"/>
      <c r="K193" s="780"/>
      <c r="L193" s="427"/>
      <c r="M193" s="427"/>
      <c r="N193" s="427"/>
      <c r="O193" s="427"/>
      <c r="P193" s="427"/>
      <c r="Q193" s="645"/>
      <c r="S193" s="176"/>
      <c r="T193" s="176"/>
      <c r="U193" s="176"/>
      <c r="V193" s="176"/>
      <c r="BH193" s="176"/>
      <c r="BI193" s="176"/>
    </row>
    <row r="194" spans="1:61" s="436" customFormat="1" ht="99.75" customHeight="1">
      <c r="A194" s="498">
        <v>175</v>
      </c>
      <c r="B194" s="498" t="s">
        <v>1025</v>
      </c>
      <c r="C194" s="253" t="s">
        <v>40</v>
      </c>
      <c r="D194" s="285" t="s">
        <v>1026</v>
      </c>
      <c r="E194" s="285" t="s">
        <v>1027</v>
      </c>
      <c r="F194" s="286" t="s">
        <v>1028</v>
      </c>
      <c r="G194" s="285"/>
      <c r="H194" s="285">
        <v>24</v>
      </c>
      <c r="I194" s="287">
        <f>J194*4.4125</f>
        <v>53832499.999999993</v>
      </c>
      <c r="J194" s="288">
        <v>12200000</v>
      </c>
      <c r="K194" s="498" t="s">
        <v>62</v>
      </c>
      <c r="L194" s="285"/>
      <c r="M194" s="285"/>
      <c r="N194" s="285"/>
      <c r="O194" s="285"/>
      <c r="P194" s="285"/>
    </row>
    <row r="195" spans="1:61" s="289" customFormat="1" ht="141.75" customHeight="1">
      <c r="A195" s="772">
        <v>176</v>
      </c>
      <c r="B195" s="688" t="s">
        <v>1025</v>
      </c>
      <c r="C195" s="253" t="s">
        <v>40</v>
      </c>
      <c r="D195" s="251" t="s">
        <v>1029</v>
      </c>
      <c r="E195" s="688" t="s">
        <v>1030</v>
      </c>
      <c r="F195" s="251" t="s">
        <v>1031</v>
      </c>
      <c r="G195" s="688" t="s">
        <v>72</v>
      </c>
      <c r="H195" s="688">
        <v>24</v>
      </c>
      <c r="I195" s="287">
        <f>J195*4.4125</f>
        <v>152164387.38749999</v>
      </c>
      <c r="J195" s="288">
        <v>34484847</v>
      </c>
      <c r="K195" s="688" t="s">
        <v>1407</v>
      </c>
      <c r="L195" s="532"/>
      <c r="M195" s="532"/>
      <c r="N195" s="532"/>
      <c r="O195" s="532" t="s">
        <v>1772</v>
      </c>
      <c r="P195" s="532"/>
      <c r="Q195" s="657"/>
    </row>
    <row r="196" spans="1:61" s="293" customFormat="1" ht="225.75" customHeight="1">
      <c r="A196" s="772">
        <v>177</v>
      </c>
      <c r="B196" s="503" t="s">
        <v>1025</v>
      </c>
      <c r="C196" s="290" t="s">
        <v>40</v>
      </c>
      <c r="D196" s="291" t="s">
        <v>1032</v>
      </c>
      <c r="E196" s="292" t="s">
        <v>1023</v>
      </c>
      <c r="F196" s="292" t="s">
        <v>1033</v>
      </c>
      <c r="G196" s="292" t="s">
        <v>1034</v>
      </c>
      <c r="H196" s="292" t="s">
        <v>1035</v>
      </c>
      <c r="I196" s="292" t="s">
        <v>660</v>
      </c>
      <c r="J196" s="292" t="s">
        <v>660</v>
      </c>
      <c r="K196" s="292" t="s">
        <v>1224</v>
      </c>
      <c r="L196" s="533"/>
      <c r="M196" s="533"/>
      <c r="N196" s="533"/>
      <c r="O196" s="533"/>
      <c r="P196" s="533"/>
      <c r="Q196" s="658"/>
    </row>
    <row r="197" spans="1:61" s="176" customFormat="1" ht="67.5" customHeight="1">
      <c r="A197" s="772">
        <v>178</v>
      </c>
      <c r="B197" s="307" t="s">
        <v>39</v>
      </c>
      <c r="C197" s="307" t="s">
        <v>40</v>
      </c>
      <c r="D197" s="339" t="s">
        <v>1036</v>
      </c>
      <c r="E197" s="708" t="s">
        <v>986</v>
      </c>
      <c r="F197" s="339" t="s">
        <v>1037</v>
      </c>
      <c r="G197" s="219" t="s">
        <v>711</v>
      </c>
      <c r="H197" s="219">
        <v>24</v>
      </c>
      <c r="I197" s="295">
        <f>J197*4.4125</f>
        <v>20699999.424999997</v>
      </c>
      <c r="J197" s="295">
        <v>4691218</v>
      </c>
      <c r="K197" s="188" t="s">
        <v>994</v>
      </c>
      <c r="L197" s="467"/>
      <c r="M197" s="467"/>
      <c r="N197" s="467"/>
      <c r="O197" s="467" t="s">
        <v>1772</v>
      </c>
      <c r="P197" s="467"/>
      <c r="Q197" s="650"/>
    </row>
    <row r="198" spans="1:61" s="176" customFormat="1" ht="65.25" customHeight="1">
      <c r="A198" s="772">
        <v>179</v>
      </c>
      <c r="B198" s="307" t="s">
        <v>39</v>
      </c>
      <c r="C198" s="307" t="s">
        <v>40</v>
      </c>
      <c r="D198" s="339" t="s">
        <v>1038</v>
      </c>
      <c r="E198" s="708" t="s">
        <v>986</v>
      </c>
      <c r="F198" s="188" t="s">
        <v>1039</v>
      </c>
      <c r="G198" s="219" t="s">
        <v>711</v>
      </c>
      <c r="H198" s="219">
        <v>24</v>
      </c>
      <c r="I198" s="295">
        <f>J198*4.4125</f>
        <v>20699999.424999997</v>
      </c>
      <c r="J198" s="295">
        <v>4691218</v>
      </c>
      <c r="K198" s="188" t="s">
        <v>994</v>
      </c>
      <c r="L198" s="467"/>
      <c r="M198" s="467"/>
      <c r="N198" s="467"/>
      <c r="O198" s="467" t="s">
        <v>1772</v>
      </c>
      <c r="P198" s="467"/>
      <c r="Q198" s="650"/>
    </row>
    <row r="199" spans="1:61" s="241" customFormat="1" ht="60" customHeight="1">
      <c r="A199" s="772">
        <v>180</v>
      </c>
      <c r="B199" s="506" t="s">
        <v>1040</v>
      </c>
      <c r="C199" s="214" t="s">
        <v>40</v>
      </c>
      <c r="D199" s="210" t="s">
        <v>1041</v>
      </c>
      <c r="E199" s="214" t="s">
        <v>83</v>
      </c>
      <c r="F199" s="214" t="s">
        <v>1042</v>
      </c>
      <c r="G199" s="214" t="s">
        <v>72</v>
      </c>
      <c r="H199" s="214">
        <v>36</v>
      </c>
      <c r="I199" s="295">
        <f>J199*4.4125</f>
        <v>2206250</v>
      </c>
      <c r="J199" s="295">
        <v>500000</v>
      </c>
      <c r="K199" s="506" t="s">
        <v>1224</v>
      </c>
      <c r="L199" s="505"/>
      <c r="M199" s="505"/>
      <c r="N199" s="640"/>
      <c r="O199" s="640"/>
      <c r="P199" s="505"/>
      <c r="Q199" s="421"/>
    </row>
    <row r="200" spans="1:61" s="384" customFormat="1" ht="25.5" customHeight="1">
      <c r="A200" s="779" t="s">
        <v>1048</v>
      </c>
      <c r="B200" s="779"/>
      <c r="C200" s="779"/>
      <c r="D200" s="779"/>
      <c r="E200" s="779"/>
      <c r="F200" s="779"/>
      <c r="G200" s="779"/>
      <c r="H200" s="779"/>
      <c r="I200" s="779"/>
      <c r="J200" s="779"/>
      <c r="K200" s="779"/>
      <c r="L200" s="534"/>
      <c r="M200" s="427"/>
      <c r="N200" s="427"/>
      <c r="O200" s="427"/>
      <c r="P200" s="427"/>
      <c r="Q200" s="645"/>
    </row>
    <row r="201" spans="1:61" s="712" customFormat="1" ht="221.25" customHeight="1">
      <c r="A201" s="325">
        <v>181</v>
      </c>
      <c r="B201" s="709" t="s">
        <v>43</v>
      </c>
      <c r="C201" s="709" t="s">
        <v>44</v>
      </c>
      <c r="D201" s="320" t="s">
        <v>1049</v>
      </c>
      <c r="E201" s="320" t="s">
        <v>1050</v>
      </c>
      <c r="F201" s="188" t="s">
        <v>1762</v>
      </c>
      <c r="G201" s="320" t="s">
        <v>1764</v>
      </c>
      <c r="H201" s="320" t="s">
        <v>1765</v>
      </c>
      <c r="I201" s="710" t="s">
        <v>1766</v>
      </c>
      <c r="J201" s="710" t="s">
        <v>1767</v>
      </c>
      <c r="K201" s="320" t="s">
        <v>1768</v>
      </c>
      <c r="L201" s="262" t="s">
        <v>1051</v>
      </c>
      <c r="M201" s="709"/>
      <c r="N201" s="705" t="s">
        <v>1769</v>
      </c>
      <c r="O201" s="705" t="s">
        <v>1771</v>
      </c>
      <c r="P201" s="709"/>
      <c r="Q201" s="711"/>
    </row>
    <row r="202" spans="1:61" s="384" customFormat="1" ht="25.5" customHeight="1">
      <c r="A202" s="779" t="s">
        <v>1052</v>
      </c>
      <c r="B202" s="779"/>
      <c r="C202" s="779"/>
      <c r="D202" s="779"/>
      <c r="E202" s="779"/>
      <c r="F202" s="779"/>
      <c r="G202" s="779"/>
      <c r="H202" s="779"/>
      <c r="I202" s="779"/>
      <c r="J202" s="779"/>
      <c r="K202" s="779"/>
      <c r="L202" s="534"/>
      <c r="M202" s="427"/>
      <c r="N202" s="427"/>
      <c r="O202" s="427"/>
      <c r="P202" s="427"/>
      <c r="Q202" s="645"/>
    </row>
    <row r="203" spans="1:61" s="300" customFormat="1" ht="132" customHeight="1">
      <c r="A203" s="503">
        <v>182</v>
      </c>
      <c r="B203" s="504" t="s">
        <v>43</v>
      </c>
      <c r="C203" s="504" t="s">
        <v>44</v>
      </c>
      <c r="D203" s="299" t="s">
        <v>1053</v>
      </c>
      <c r="E203" s="499" t="s">
        <v>1054</v>
      </c>
      <c r="F203" s="499" t="s">
        <v>1055</v>
      </c>
      <c r="G203" s="499"/>
      <c r="H203" s="499">
        <v>24</v>
      </c>
      <c r="I203" s="271">
        <f>J203*4.4125</f>
        <v>97074999.999999985</v>
      </c>
      <c r="J203" s="535">
        <v>22000000</v>
      </c>
      <c r="K203" s="499" t="s">
        <v>1056</v>
      </c>
      <c r="L203" s="271" t="s">
        <v>1057</v>
      </c>
      <c r="M203" s="494"/>
      <c r="N203" s="494"/>
      <c r="O203" s="494"/>
      <c r="P203" s="494"/>
      <c r="Q203" s="659"/>
    </row>
    <row r="204" spans="1:61" s="306" customFormat="1" ht="78.75" customHeight="1">
      <c r="A204" s="775">
        <v>183</v>
      </c>
      <c r="B204" s="302" t="s">
        <v>43</v>
      </c>
      <c r="C204" s="302" t="s">
        <v>44</v>
      </c>
      <c r="D204" s="303" t="s">
        <v>1058</v>
      </c>
      <c r="E204" s="304" t="s">
        <v>1059</v>
      </c>
      <c r="F204" s="304"/>
      <c r="G204" s="304" t="s">
        <v>1060</v>
      </c>
      <c r="H204" s="304"/>
      <c r="I204" s="305" t="s">
        <v>660</v>
      </c>
      <c r="J204" s="305" t="s">
        <v>660</v>
      </c>
      <c r="K204" s="499" t="s">
        <v>1056</v>
      </c>
      <c r="L204" s="304" t="s">
        <v>1061</v>
      </c>
      <c r="M204" s="536"/>
      <c r="N204" s="536"/>
      <c r="O204" s="536"/>
      <c r="P204" s="536"/>
      <c r="Q204" s="660"/>
    </row>
    <row r="205" spans="1:61" s="176" customFormat="1" ht="170.25" customHeight="1">
      <c r="A205" s="775">
        <v>184</v>
      </c>
      <c r="B205" s="307" t="s">
        <v>43</v>
      </c>
      <c r="C205" s="307" t="s">
        <v>44</v>
      </c>
      <c r="D205" s="308" t="s">
        <v>1062</v>
      </c>
      <c r="E205" s="219" t="s">
        <v>1063</v>
      </c>
      <c r="F205" s="309" t="s">
        <v>1064</v>
      </c>
      <c r="G205" s="219" t="s">
        <v>115</v>
      </c>
      <c r="H205" s="310"/>
      <c r="I205" s="274">
        <f>J205*4.4125</f>
        <v>50000000.003499992</v>
      </c>
      <c r="J205" s="239">
        <v>11331444.76</v>
      </c>
      <c r="K205" s="499" t="s">
        <v>1056</v>
      </c>
      <c r="L205" s="219" t="s">
        <v>1065</v>
      </c>
      <c r="M205" s="467"/>
      <c r="N205" s="467"/>
      <c r="O205" s="467"/>
      <c r="P205" s="467"/>
      <c r="Q205" s="650"/>
    </row>
    <row r="206" spans="1:61" s="176" customFormat="1" ht="102" customHeight="1">
      <c r="A206" s="775">
        <v>185</v>
      </c>
      <c r="B206" s="307" t="s">
        <v>43</v>
      </c>
      <c r="C206" s="307" t="s">
        <v>44</v>
      </c>
      <c r="D206" s="260" t="s">
        <v>121</v>
      </c>
      <c r="E206" s="219" t="s">
        <v>1066</v>
      </c>
      <c r="F206" s="219" t="s">
        <v>1067</v>
      </c>
      <c r="G206" s="219" t="s">
        <v>1068</v>
      </c>
      <c r="H206" s="219">
        <v>60</v>
      </c>
      <c r="I206" s="274">
        <f t="shared" ref="I206:I213" si="8">J206*4.4125</f>
        <v>3529999.9999999995</v>
      </c>
      <c r="J206" s="239">
        <v>800000</v>
      </c>
      <c r="K206" s="499" t="s">
        <v>1056</v>
      </c>
      <c r="L206" s="219" t="s">
        <v>1069</v>
      </c>
      <c r="M206" s="467"/>
      <c r="N206" s="467"/>
      <c r="O206" s="467"/>
      <c r="P206" s="467"/>
      <c r="Q206" s="650"/>
    </row>
    <row r="207" spans="1:61" s="176" customFormat="1" ht="81" customHeight="1">
      <c r="A207" s="775">
        <v>186</v>
      </c>
      <c r="B207" s="307" t="s">
        <v>43</v>
      </c>
      <c r="C207" s="307" t="s">
        <v>44</v>
      </c>
      <c r="D207" s="260" t="s">
        <v>126</v>
      </c>
      <c r="E207" s="219" t="s">
        <v>1063</v>
      </c>
      <c r="F207" s="219" t="s">
        <v>1070</v>
      </c>
      <c r="G207" s="219" t="s">
        <v>1068</v>
      </c>
      <c r="H207" s="219">
        <v>60</v>
      </c>
      <c r="I207" s="274">
        <f t="shared" si="8"/>
        <v>2206250</v>
      </c>
      <c r="J207" s="239">
        <v>500000</v>
      </c>
      <c r="K207" s="499" t="s">
        <v>1056</v>
      </c>
      <c r="L207" s="219" t="s">
        <v>1071</v>
      </c>
      <c r="M207" s="467"/>
      <c r="N207" s="467"/>
      <c r="O207" s="467"/>
      <c r="P207" s="467"/>
      <c r="Q207" s="650"/>
    </row>
    <row r="208" spans="1:61" s="176" customFormat="1" ht="162.75" customHeight="1">
      <c r="A208" s="775">
        <v>187</v>
      </c>
      <c r="B208" s="307" t="s">
        <v>43</v>
      </c>
      <c r="C208" s="307" t="s">
        <v>44</v>
      </c>
      <c r="D208" s="260" t="s">
        <v>131</v>
      </c>
      <c r="E208" s="219" t="s">
        <v>1063</v>
      </c>
      <c r="F208" s="219" t="s">
        <v>1072</v>
      </c>
      <c r="G208" s="219" t="s">
        <v>1068</v>
      </c>
      <c r="H208" s="219">
        <v>60</v>
      </c>
      <c r="I208" s="274">
        <f t="shared" si="8"/>
        <v>1323750</v>
      </c>
      <c r="J208" s="321">
        <v>300000</v>
      </c>
      <c r="K208" s="499" t="s">
        <v>1056</v>
      </c>
      <c r="L208" s="219" t="s">
        <v>1073</v>
      </c>
      <c r="M208" s="467"/>
      <c r="N208" s="467"/>
      <c r="O208" s="467"/>
      <c r="P208" s="467"/>
      <c r="Q208" s="650"/>
    </row>
    <row r="209" spans="1:18" s="176" customFormat="1" ht="167.25" customHeight="1">
      <c r="A209" s="775">
        <v>188</v>
      </c>
      <c r="B209" s="307" t="s">
        <v>43</v>
      </c>
      <c r="C209" s="307" t="s">
        <v>44</v>
      </c>
      <c r="D209" s="260" t="s">
        <v>136</v>
      </c>
      <c r="E209" s="219" t="s">
        <v>1063</v>
      </c>
      <c r="F209" s="219" t="s">
        <v>1074</v>
      </c>
      <c r="G209" s="219" t="s">
        <v>1068</v>
      </c>
      <c r="H209" s="219">
        <v>60</v>
      </c>
      <c r="I209" s="274">
        <f t="shared" si="8"/>
        <v>1544374.9999999998</v>
      </c>
      <c r="J209" s="321">
        <v>350000</v>
      </c>
      <c r="K209" s="499" t="s">
        <v>1056</v>
      </c>
      <c r="L209" s="219" t="s">
        <v>1075</v>
      </c>
      <c r="M209" s="467"/>
      <c r="N209" s="467"/>
      <c r="O209" s="467"/>
      <c r="P209" s="467"/>
      <c r="Q209" s="650"/>
    </row>
    <row r="210" spans="1:18" s="176" customFormat="1" ht="131.25" customHeight="1">
      <c r="A210" s="775">
        <v>189</v>
      </c>
      <c r="B210" s="307" t="s">
        <v>43</v>
      </c>
      <c r="C210" s="307" t="s">
        <v>44</v>
      </c>
      <c r="D210" s="260" t="s">
        <v>1076</v>
      </c>
      <c r="E210" s="219" t="s">
        <v>1077</v>
      </c>
      <c r="F210" s="311" t="s">
        <v>1078</v>
      </c>
      <c r="G210" s="219" t="s">
        <v>1079</v>
      </c>
      <c r="H210" s="219">
        <v>24</v>
      </c>
      <c r="I210" s="274">
        <f t="shared" si="8"/>
        <v>22062500</v>
      </c>
      <c r="J210" s="239">
        <v>5000000</v>
      </c>
      <c r="K210" s="499" t="s">
        <v>1056</v>
      </c>
      <c r="L210" s="261"/>
      <c r="M210" s="467"/>
      <c r="N210" s="467"/>
      <c r="O210" s="467"/>
      <c r="P210" s="467"/>
      <c r="Q210" s="650"/>
    </row>
    <row r="211" spans="1:18" s="241" customFormat="1" ht="126" customHeight="1">
      <c r="A211" s="775">
        <v>190</v>
      </c>
      <c r="B211" s="187" t="s">
        <v>1080</v>
      </c>
      <c r="C211" s="187" t="s">
        <v>44</v>
      </c>
      <c r="D211" s="312" t="s">
        <v>1081</v>
      </c>
      <c r="E211" s="187" t="s">
        <v>1080</v>
      </c>
      <c r="F211" s="313" t="s">
        <v>1611</v>
      </c>
      <c r="G211" s="187" t="s">
        <v>704</v>
      </c>
      <c r="H211" s="187">
        <v>24</v>
      </c>
      <c r="I211" s="274">
        <f t="shared" si="8"/>
        <v>5736250</v>
      </c>
      <c r="J211" s="206">
        <v>1300000</v>
      </c>
      <c r="K211" s="499" t="s">
        <v>1056</v>
      </c>
      <c r="L211" s="228"/>
      <c r="M211" s="505"/>
      <c r="N211" s="640"/>
      <c r="O211" s="640"/>
      <c r="P211" s="505"/>
      <c r="Q211" s="421"/>
    </row>
    <row r="212" spans="1:18" s="241" customFormat="1" ht="178.5" customHeight="1">
      <c r="A212" s="775">
        <v>191</v>
      </c>
      <c r="B212" s="283" t="s">
        <v>43</v>
      </c>
      <c r="C212" s="283" t="s">
        <v>44</v>
      </c>
      <c r="D212" s="312" t="s">
        <v>1082</v>
      </c>
      <c r="E212" s="187" t="s">
        <v>1059</v>
      </c>
      <c r="F212" s="242" t="s">
        <v>1083</v>
      </c>
      <c r="G212" s="187" t="s">
        <v>1084</v>
      </c>
      <c r="H212" s="187">
        <v>24</v>
      </c>
      <c r="I212" s="274">
        <f t="shared" si="8"/>
        <v>27389005.249999996</v>
      </c>
      <c r="J212" s="206">
        <v>6207140</v>
      </c>
      <c r="K212" s="499" t="s">
        <v>1056</v>
      </c>
      <c r="L212" s="187" t="s">
        <v>1085</v>
      </c>
      <c r="M212" s="505"/>
      <c r="N212" s="640"/>
      <c r="O212" s="640"/>
      <c r="P212" s="505"/>
      <c r="Q212" s="421"/>
    </row>
    <row r="213" spans="1:18" s="241" customFormat="1" ht="42" customHeight="1">
      <c r="A213" s="775">
        <v>192</v>
      </c>
      <c r="B213" s="187" t="s">
        <v>1086</v>
      </c>
      <c r="C213" s="283" t="s">
        <v>44</v>
      </c>
      <c r="D213" s="312" t="s">
        <v>1087</v>
      </c>
      <c r="E213" s="187" t="s">
        <v>1086</v>
      </c>
      <c r="F213" s="187" t="s">
        <v>1088</v>
      </c>
      <c r="G213" s="214" t="s">
        <v>1068</v>
      </c>
      <c r="H213" s="314">
        <v>29</v>
      </c>
      <c r="I213" s="274">
        <f t="shared" si="8"/>
        <v>242687.49999999997</v>
      </c>
      <c r="J213" s="206">
        <v>55000</v>
      </c>
      <c r="K213" s="183" t="s">
        <v>74</v>
      </c>
      <c r="L213" s="228"/>
      <c r="M213" s="505"/>
      <c r="N213" s="640"/>
      <c r="O213" s="640"/>
      <c r="P213" s="505"/>
      <c r="Q213" s="421"/>
    </row>
    <row r="214" spans="1:18" s="296" customFormat="1" ht="66.75" customHeight="1">
      <c r="A214" s="775">
        <v>193</v>
      </c>
      <c r="B214" s="270" t="s">
        <v>1025</v>
      </c>
      <c r="C214" s="315" t="s">
        <v>1089</v>
      </c>
      <c r="D214" s="316" t="s">
        <v>1090</v>
      </c>
      <c r="E214" s="270" t="s">
        <v>1091</v>
      </c>
      <c r="F214" s="270" t="s">
        <v>1092</v>
      </c>
      <c r="G214" s="317" t="s">
        <v>1093</v>
      </c>
      <c r="H214" s="318"/>
      <c r="I214" s="319" t="s">
        <v>625</v>
      </c>
      <c r="J214" s="319" t="s">
        <v>625</v>
      </c>
      <c r="K214" s="499" t="s">
        <v>1056</v>
      </c>
      <c r="L214" s="537"/>
      <c r="M214" s="538"/>
      <c r="N214" s="538"/>
      <c r="O214" s="538"/>
      <c r="P214" s="538"/>
      <c r="Q214" s="661"/>
    </row>
    <row r="215" spans="1:18" s="422" customFormat="1" ht="25.5" customHeight="1">
      <c r="A215" s="779" t="s">
        <v>1613</v>
      </c>
      <c r="B215" s="779"/>
      <c r="C215" s="779"/>
      <c r="D215" s="779"/>
      <c r="E215" s="779"/>
      <c r="F215" s="779"/>
      <c r="G215" s="779"/>
      <c r="H215" s="779"/>
      <c r="I215" s="779"/>
      <c r="J215" s="779"/>
      <c r="K215" s="779"/>
      <c r="L215" s="539"/>
      <c r="M215" s="540"/>
      <c r="N215" s="540"/>
      <c r="O215" s="540"/>
      <c r="P215" s="540"/>
      <c r="Q215" s="662"/>
    </row>
    <row r="216" spans="1:18" s="322" customFormat="1" ht="172.5" customHeight="1">
      <c r="A216" s="498">
        <v>194</v>
      </c>
      <c r="B216" s="187" t="s">
        <v>1025</v>
      </c>
      <c r="C216" s="187" t="s">
        <v>1089</v>
      </c>
      <c r="D216" s="320" t="s">
        <v>1097</v>
      </c>
      <c r="E216" s="188" t="s">
        <v>1098</v>
      </c>
      <c r="F216" s="188" t="s">
        <v>1099</v>
      </c>
      <c r="G216" s="188" t="s">
        <v>1600</v>
      </c>
      <c r="H216" s="321">
        <v>24</v>
      </c>
      <c r="I216" s="239">
        <f>J216*4.4125</f>
        <v>15443749.999999998</v>
      </c>
      <c r="J216" s="239">
        <v>3500000</v>
      </c>
      <c r="K216" s="188" t="s">
        <v>1043</v>
      </c>
      <c r="L216" s="188" t="s">
        <v>1100</v>
      </c>
      <c r="M216" s="541"/>
      <c r="N216" s="541"/>
      <c r="O216" s="541"/>
      <c r="P216" s="541"/>
      <c r="Q216" s="663"/>
    </row>
    <row r="217" spans="1:18" s="176" customFormat="1" ht="72" customHeight="1">
      <c r="A217" s="772">
        <v>195</v>
      </c>
      <c r="B217" s="219" t="s">
        <v>1086</v>
      </c>
      <c r="C217" s="219" t="s">
        <v>1089</v>
      </c>
      <c r="D217" s="309" t="s">
        <v>1101</v>
      </c>
      <c r="E217" s="219" t="s">
        <v>1086</v>
      </c>
      <c r="F217" s="219" t="s">
        <v>1102</v>
      </c>
      <c r="G217" s="219" t="s">
        <v>1068</v>
      </c>
      <c r="H217" s="219">
        <v>12</v>
      </c>
      <c r="I217" s="239">
        <f>J217*4.4125</f>
        <v>48537.499999999993</v>
      </c>
      <c r="J217" s="239">
        <v>11000</v>
      </c>
      <c r="K217" s="188" t="s">
        <v>1103</v>
      </c>
      <c r="L217" s="261"/>
      <c r="M217" s="467"/>
      <c r="N217" s="467"/>
      <c r="O217" s="467"/>
      <c r="P217" s="467"/>
      <c r="Q217" s="650"/>
    </row>
    <row r="218" spans="1:18" s="241" customFormat="1" ht="66.75" customHeight="1">
      <c r="A218" s="772">
        <v>196</v>
      </c>
      <c r="B218" s="187" t="s">
        <v>1025</v>
      </c>
      <c r="C218" s="187" t="s">
        <v>1089</v>
      </c>
      <c r="D218" s="208" t="s">
        <v>1094</v>
      </c>
      <c r="E218" s="183" t="s">
        <v>1095</v>
      </c>
      <c r="F218" s="183"/>
      <c r="G218" s="183" t="s">
        <v>1096</v>
      </c>
      <c r="H218" s="183"/>
      <c r="I218" s="239">
        <f>J218*4.4125</f>
        <v>1323750</v>
      </c>
      <c r="J218" s="206">
        <v>300000</v>
      </c>
      <c r="K218" s="183" t="s">
        <v>144</v>
      </c>
      <c r="L218" s="228"/>
      <c r="M218" s="505"/>
      <c r="N218" s="640"/>
      <c r="O218" s="640"/>
      <c r="P218" s="505"/>
      <c r="Q218" s="421"/>
    </row>
    <row r="219" spans="1:18" s="384" customFormat="1" ht="25.5" customHeight="1">
      <c r="A219" s="779" t="s">
        <v>1115</v>
      </c>
      <c r="B219" s="779"/>
      <c r="C219" s="779"/>
      <c r="D219" s="779"/>
      <c r="E219" s="779"/>
      <c r="F219" s="779"/>
      <c r="G219" s="779"/>
      <c r="H219" s="779"/>
      <c r="I219" s="779"/>
      <c r="J219" s="779"/>
      <c r="K219" s="779"/>
      <c r="L219" s="534"/>
      <c r="M219" s="427"/>
      <c r="N219" s="427"/>
      <c r="O219" s="427"/>
      <c r="P219" s="427"/>
      <c r="Q219" s="645"/>
    </row>
    <row r="220" spans="1:18" s="241" customFormat="1" ht="72" customHeight="1">
      <c r="A220" s="188">
        <v>197</v>
      </c>
      <c r="B220" s="183" t="s">
        <v>959</v>
      </c>
      <c r="C220" s="188" t="s">
        <v>40</v>
      </c>
      <c r="D220" s="217" t="s">
        <v>1116</v>
      </c>
      <c r="E220" s="183" t="s">
        <v>959</v>
      </c>
      <c r="F220" s="190" t="s">
        <v>1117</v>
      </c>
      <c r="G220" s="183" t="s">
        <v>1118</v>
      </c>
      <c r="H220" s="183">
        <v>60</v>
      </c>
      <c r="I220" s="206" t="s">
        <v>660</v>
      </c>
      <c r="J220" s="206" t="s">
        <v>660</v>
      </c>
      <c r="K220" s="183" t="s">
        <v>1119</v>
      </c>
      <c r="L220" s="505"/>
      <c r="M220" s="505"/>
      <c r="N220" s="640"/>
      <c r="O220" s="640"/>
      <c r="P220" s="505"/>
      <c r="Q220" s="421"/>
    </row>
    <row r="221" spans="1:18" s="241" customFormat="1" ht="101.25" customHeight="1">
      <c r="A221" s="188">
        <v>198</v>
      </c>
      <c r="B221" s="188" t="s">
        <v>39</v>
      </c>
      <c r="C221" s="188" t="s">
        <v>40</v>
      </c>
      <c r="D221" s="217" t="s">
        <v>1653</v>
      </c>
      <c r="E221" s="183" t="s">
        <v>1654</v>
      </c>
      <c r="F221" s="190" t="s">
        <v>1121</v>
      </c>
      <c r="G221" s="328" t="s">
        <v>711</v>
      </c>
      <c r="H221" s="183">
        <v>60</v>
      </c>
      <c r="I221" s="206">
        <f t="shared" ref="I221:I226" si="9">J221*4.4125</f>
        <v>1848330.0624999998</v>
      </c>
      <c r="J221" s="206">
        <f>(180000+238885)</f>
        <v>418885</v>
      </c>
      <c r="K221" s="183" t="s">
        <v>1656</v>
      </c>
      <c r="L221" s="505"/>
      <c r="M221" s="183" t="s">
        <v>1657</v>
      </c>
      <c r="N221" s="183"/>
      <c r="O221" s="183"/>
      <c r="P221" s="183" t="s">
        <v>1664</v>
      </c>
      <c r="Q221" s="442"/>
      <c r="R221" s="442" t="s">
        <v>1658</v>
      </c>
    </row>
    <row r="222" spans="1:18" s="241" customFormat="1" ht="132" customHeight="1">
      <c r="A222" s="188">
        <v>199</v>
      </c>
      <c r="B222" s="188" t="s">
        <v>39</v>
      </c>
      <c r="C222" s="188" t="s">
        <v>40</v>
      </c>
      <c r="D222" s="183" t="s">
        <v>1655</v>
      </c>
      <c r="E222" s="183" t="s">
        <v>1120</v>
      </c>
      <c r="F222" s="190" t="s">
        <v>1122</v>
      </c>
      <c r="G222" s="328" t="s">
        <v>711</v>
      </c>
      <c r="H222" s="183">
        <v>36</v>
      </c>
      <c r="I222" s="206">
        <f t="shared" si="9"/>
        <v>11031250</v>
      </c>
      <c r="J222" s="206">
        <v>2500000</v>
      </c>
      <c r="K222" s="183" t="s">
        <v>587</v>
      </c>
      <c r="L222" s="505"/>
      <c r="M222" s="505"/>
      <c r="N222" s="640"/>
      <c r="O222" s="640"/>
      <c r="P222" s="505"/>
      <c r="Q222" s="421"/>
    </row>
    <row r="223" spans="1:18" s="241" customFormat="1" ht="147.75" customHeight="1">
      <c r="A223" s="188">
        <v>200</v>
      </c>
      <c r="B223" s="188" t="s">
        <v>39</v>
      </c>
      <c r="C223" s="188" t="s">
        <v>40</v>
      </c>
      <c r="D223" s="329" t="s">
        <v>1659</v>
      </c>
      <c r="E223" s="329" t="s">
        <v>1661</v>
      </c>
      <c r="F223" s="330" t="s">
        <v>1660</v>
      </c>
      <c r="G223" s="329" t="s">
        <v>711</v>
      </c>
      <c r="H223" s="329">
        <v>36</v>
      </c>
      <c r="I223" s="331">
        <f t="shared" si="9"/>
        <v>1416897.875</v>
      </c>
      <c r="J223" s="206">
        <f>SUM(60000+261110)</f>
        <v>321110</v>
      </c>
      <c r="K223" s="183" t="s">
        <v>62</v>
      </c>
      <c r="L223" s="505"/>
      <c r="M223" s="183" t="s">
        <v>1662</v>
      </c>
      <c r="N223" s="183"/>
      <c r="O223" s="183"/>
      <c r="P223" s="183" t="s">
        <v>1663</v>
      </c>
      <c r="Q223" s="442"/>
      <c r="R223" s="442" t="s">
        <v>1658</v>
      </c>
    </row>
    <row r="224" spans="1:18" s="241" customFormat="1" ht="114.75" customHeight="1">
      <c r="A224" s="188">
        <v>201</v>
      </c>
      <c r="B224" s="188" t="s">
        <v>39</v>
      </c>
      <c r="C224" s="188" t="s">
        <v>40</v>
      </c>
      <c r="D224" s="217" t="s">
        <v>1123</v>
      </c>
      <c r="E224" s="329" t="s">
        <v>1120</v>
      </c>
      <c r="F224" s="190" t="s">
        <v>1124</v>
      </c>
      <c r="G224" s="328" t="s">
        <v>711</v>
      </c>
      <c r="H224" s="183">
        <v>60</v>
      </c>
      <c r="I224" s="206">
        <f t="shared" si="9"/>
        <v>52949999.999999993</v>
      </c>
      <c r="J224" s="206">
        <v>12000000</v>
      </c>
      <c r="K224" s="183" t="s">
        <v>62</v>
      </c>
      <c r="L224" s="505"/>
      <c r="M224" s="505"/>
      <c r="N224" s="640"/>
      <c r="O224" s="640"/>
      <c r="P224" s="505"/>
      <c r="Q224" s="421"/>
    </row>
    <row r="225" spans="1:17" s="241" customFormat="1" ht="129.75" customHeight="1">
      <c r="A225" s="188">
        <v>202</v>
      </c>
      <c r="B225" s="188" t="s">
        <v>39</v>
      </c>
      <c r="C225" s="188" t="s">
        <v>40</v>
      </c>
      <c r="D225" s="190" t="s">
        <v>1647</v>
      </c>
      <c r="E225" s="183" t="s">
        <v>154</v>
      </c>
      <c r="F225" s="190" t="s">
        <v>1731</v>
      </c>
      <c r="G225" s="328" t="s">
        <v>711</v>
      </c>
      <c r="H225" s="183">
        <v>24</v>
      </c>
      <c r="I225" s="206">
        <f t="shared" si="9"/>
        <v>2451388.9084999999</v>
      </c>
      <c r="J225" s="332">
        <v>555555.56000000006</v>
      </c>
      <c r="K225" s="183" t="s">
        <v>1644</v>
      </c>
      <c r="L225" s="505"/>
      <c r="M225" s="183" t="s">
        <v>1646</v>
      </c>
      <c r="N225" s="183"/>
      <c r="O225" s="183"/>
      <c r="P225" s="505"/>
      <c r="Q225" s="421"/>
    </row>
    <row r="226" spans="1:17" s="241" customFormat="1" ht="246" customHeight="1">
      <c r="A226" s="188">
        <v>203</v>
      </c>
      <c r="B226" s="188" t="s">
        <v>39</v>
      </c>
      <c r="C226" s="188" t="s">
        <v>40</v>
      </c>
      <c r="D226" s="190" t="s">
        <v>1125</v>
      </c>
      <c r="E226" s="183" t="s">
        <v>1126</v>
      </c>
      <c r="F226" s="208" t="s">
        <v>1127</v>
      </c>
      <c r="G226" s="328" t="s">
        <v>711</v>
      </c>
      <c r="H226" s="333">
        <v>48</v>
      </c>
      <c r="I226" s="206">
        <f t="shared" si="9"/>
        <v>8825000</v>
      </c>
      <c r="J226" s="542">
        <v>2000000</v>
      </c>
      <c r="K226" s="183" t="s">
        <v>62</v>
      </c>
      <c r="L226" s="505"/>
      <c r="M226" s="505"/>
      <c r="N226" s="640"/>
      <c r="O226" s="640"/>
      <c r="P226" s="505"/>
      <c r="Q226" s="421"/>
    </row>
    <row r="227" spans="1:17" s="241" customFormat="1" ht="200.25" customHeight="1">
      <c r="A227" s="188">
        <v>204</v>
      </c>
      <c r="B227" s="188" t="s">
        <v>39</v>
      </c>
      <c r="C227" s="188" t="s">
        <v>40</v>
      </c>
      <c r="D227" s="329" t="s">
        <v>1128</v>
      </c>
      <c r="E227" s="329" t="s">
        <v>160</v>
      </c>
      <c r="F227" s="330" t="s">
        <v>1129</v>
      </c>
      <c r="G227" s="328" t="s">
        <v>711</v>
      </c>
      <c r="H227" s="334">
        <v>48</v>
      </c>
      <c r="I227" s="206">
        <f t="shared" ref="I227:I235" si="10">J227*4.4125</f>
        <v>8825000</v>
      </c>
      <c r="J227" s="542">
        <v>2000000</v>
      </c>
      <c r="K227" s="183" t="s">
        <v>596</v>
      </c>
      <c r="L227" s="505"/>
      <c r="M227" s="505"/>
      <c r="N227" s="640"/>
      <c r="O227" s="640"/>
      <c r="P227" s="505"/>
      <c r="Q227" s="421"/>
    </row>
    <row r="228" spans="1:17" s="241" customFormat="1" ht="96" customHeight="1">
      <c r="A228" s="188">
        <v>205</v>
      </c>
      <c r="B228" s="188" t="s">
        <v>39</v>
      </c>
      <c r="C228" s="188" t="s">
        <v>40</v>
      </c>
      <c r="D228" s="183" t="s">
        <v>1130</v>
      </c>
      <c r="E228" s="183" t="s">
        <v>158</v>
      </c>
      <c r="F228" s="190" t="s">
        <v>1131</v>
      </c>
      <c r="G228" s="328" t="s">
        <v>711</v>
      </c>
      <c r="H228" s="183">
        <v>36</v>
      </c>
      <c r="I228" s="206">
        <f t="shared" si="10"/>
        <v>2206250</v>
      </c>
      <c r="J228" s="206">
        <v>500000</v>
      </c>
      <c r="K228" s="183" t="s">
        <v>596</v>
      </c>
      <c r="L228" s="505"/>
      <c r="M228" s="505"/>
      <c r="N228" s="640"/>
      <c r="O228" s="640"/>
      <c r="P228" s="505"/>
      <c r="Q228" s="421"/>
    </row>
    <row r="229" spans="1:17" s="176" customFormat="1" ht="84" customHeight="1">
      <c r="A229" s="188">
        <v>206</v>
      </c>
      <c r="B229" s="188" t="s">
        <v>39</v>
      </c>
      <c r="C229" s="188" t="s">
        <v>40</v>
      </c>
      <c r="D229" s="335" t="s">
        <v>1132</v>
      </c>
      <c r="E229" s="335" t="s">
        <v>1732</v>
      </c>
      <c r="F229" s="336" t="s">
        <v>1133</v>
      </c>
      <c r="G229" s="328" t="s">
        <v>711</v>
      </c>
      <c r="H229" s="337" t="s">
        <v>1134</v>
      </c>
      <c r="I229" s="206">
        <f t="shared" si="10"/>
        <v>110312499.99999999</v>
      </c>
      <c r="J229" s="239">
        <v>25000000</v>
      </c>
      <c r="K229" s="188" t="s">
        <v>1135</v>
      </c>
      <c r="L229" s="467"/>
      <c r="M229" s="467"/>
      <c r="N229" s="467"/>
      <c r="O229" s="467"/>
      <c r="P229" s="467"/>
      <c r="Q229" s="650"/>
    </row>
    <row r="230" spans="1:17" s="432" customFormat="1" ht="66.75" customHeight="1">
      <c r="A230" s="188">
        <v>207</v>
      </c>
      <c r="B230" s="582" t="s">
        <v>39</v>
      </c>
      <c r="C230" s="582" t="s">
        <v>40</v>
      </c>
      <c r="D230" s="582" t="s">
        <v>1136</v>
      </c>
      <c r="E230" s="582" t="s">
        <v>1137</v>
      </c>
      <c r="F230" s="251"/>
      <c r="G230" s="584" t="s">
        <v>711</v>
      </c>
      <c r="H230" s="582">
        <v>24</v>
      </c>
      <c r="I230" s="276">
        <f t="shared" si="10"/>
        <v>4412500</v>
      </c>
      <c r="J230" s="288">
        <v>1000000</v>
      </c>
      <c r="K230" s="582" t="s">
        <v>1138</v>
      </c>
      <c r="L230" s="559"/>
      <c r="M230" s="559"/>
      <c r="N230" s="559"/>
      <c r="O230" s="559"/>
      <c r="P230" s="559"/>
      <c r="Q230" s="664"/>
    </row>
    <row r="231" spans="1:17" s="586" customFormat="1" ht="96.75" customHeight="1">
      <c r="A231" s="188">
        <v>208</v>
      </c>
      <c r="B231" s="582" t="s">
        <v>811</v>
      </c>
      <c r="C231" s="582" t="s">
        <v>86</v>
      </c>
      <c r="D231" s="583" t="s">
        <v>1139</v>
      </c>
      <c r="E231" s="583" t="s">
        <v>811</v>
      </c>
      <c r="F231" s="583" t="s">
        <v>1140</v>
      </c>
      <c r="G231" s="584" t="s">
        <v>711</v>
      </c>
      <c r="H231" s="581">
        <v>8</v>
      </c>
      <c r="I231" s="276">
        <f t="shared" si="10"/>
        <v>1103125</v>
      </c>
      <c r="J231" s="276">
        <v>250000</v>
      </c>
      <c r="K231" s="582" t="s">
        <v>1138</v>
      </c>
      <c r="L231" s="585"/>
      <c r="M231" s="585"/>
      <c r="N231" s="585"/>
      <c r="O231" s="585"/>
      <c r="P231" s="585"/>
      <c r="Q231" s="665"/>
    </row>
    <row r="232" spans="1:17" s="586" customFormat="1" ht="74.25" customHeight="1">
      <c r="A232" s="188">
        <v>209</v>
      </c>
      <c r="B232" s="582" t="s">
        <v>811</v>
      </c>
      <c r="C232" s="582" t="s">
        <v>86</v>
      </c>
      <c r="D232" s="584" t="s">
        <v>1141</v>
      </c>
      <c r="E232" s="584" t="s">
        <v>811</v>
      </c>
      <c r="F232" s="584" t="s">
        <v>1142</v>
      </c>
      <c r="G232" s="584" t="s">
        <v>711</v>
      </c>
      <c r="H232" s="587">
        <v>24</v>
      </c>
      <c r="I232" s="276">
        <f t="shared" si="10"/>
        <v>6618749.9999999991</v>
      </c>
      <c r="J232" s="276">
        <v>1500000</v>
      </c>
      <c r="K232" s="582" t="s">
        <v>1138</v>
      </c>
      <c r="L232" s="585"/>
      <c r="M232" s="585"/>
      <c r="N232" s="585"/>
      <c r="O232" s="585"/>
      <c r="P232" s="585"/>
      <c r="Q232" s="665"/>
    </row>
    <row r="233" spans="1:17" s="241" customFormat="1" ht="36.75" customHeight="1">
      <c r="A233" s="188">
        <v>210</v>
      </c>
      <c r="B233" s="340" t="s">
        <v>695</v>
      </c>
      <c r="C233" s="188" t="s">
        <v>86</v>
      </c>
      <c r="D233" s="217" t="s">
        <v>1143</v>
      </c>
      <c r="E233" s="340" t="s">
        <v>695</v>
      </c>
      <c r="F233" s="217" t="s">
        <v>1144</v>
      </c>
      <c r="G233" s="328" t="s">
        <v>711</v>
      </c>
      <c r="H233" s="183">
        <v>12</v>
      </c>
      <c r="I233" s="206">
        <f t="shared" si="10"/>
        <v>9707500</v>
      </c>
      <c r="J233" s="206">
        <v>2200000</v>
      </c>
      <c r="K233" s="183" t="s">
        <v>1138</v>
      </c>
      <c r="L233" s="505"/>
      <c r="M233" s="505"/>
      <c r="N233" s="640"/>
      <c r="O233" s="640"/>
      <c r="P233" s="505"/>
      <c r="Q233" s="421"/>
    </row>
    <row r="234" spans="1:17" s="241" customFormat="1" ht="53.25" customHeight="1">
      <c r="A234" s="188">
        <v>211</v>
      </c>
      <c r="B234" s="340" t="s">
        <v>81</v>
      </c>
      <c r="C234" s="341" t="s">
        <v>40</v>
      </c>
      <c r="D234" s="342" t="s">
        <v>1145</v>
      </c>
      <c r="E234" s="340" t="s">
        <v>81</v>
      </c>
      <c r="F234" s="340" t="s">
        <v>1146</v>
      </c>
      <c r="G234" s="328" t="s">
        <v>711</v>
      </c>
      <c r="H234" s="341">
        <v>24</v>
      </c>
      <c r="I234" s="206">
        <f t="shared" si="10"/>
        <v>2206250</v>
      </c>
      <c r="J234" s="206">
        <v>500000</v>
      </c>
      <c r="K234" s="183" t="s">
        <v>1138</v>
      </c>
      <c r="L234" s="505"/>
      <c r="M234" s="505"/>
      <c r="N234" s="640"/>
      <c r="O234" s="640"/>
      <c r="P234" s="505"/>
      <c r="Q234" s="421"/>
    </row>
    <row r="235" spans="1:17" s="241" customFormat="1" ht="45.75" customHeight="1">
      <c r="A235" s="188">
        <v>212</v>
      </c>
      <c r="B235" s="183" t="s">
        <v>672</v>
      </c>
      <c r="C235" s="188" t="s">
        <v>86</v>
      </c>
      <c r="D235" s="217" t="s">
        <v>1147</v>
      </c>
      <c r="E235" s="340" t="s">
        <v>672</v>
      </c>
      <c r="F235" s="208" t="s">
        <v>1148</v>
      </c>
      <c r="G235" s="328" t="s">
        <v>711</v>
      </c>
      <c r="H235" s="183">
        <v>24</v>
      </c>
      <c r="I235" s="206">
        <f t="shared" si="10"/>
        <v>3971249.9999999995</v>
      </c>
      <c r="J235" s="206">
        <v>900000</v>
      </c>
      <c r="K235" s="183" t="s">
        <v>1138</v>
      </c>
      <c r="L235" s="505"/>
      <c r="M235" s="505"/>
      <c r="N235" s="640"/>
      <c r="O235" s="640"/>
      <c r="P235" s="505"/>
      <c r="Q235" s="421"/>
    </row>
    <row r="236" spans="1:17" s="384" customFormat="1" ht="25.5" customHeight="1">
      <c r="A236" s="779" t="s">
        <v>1149</v>
      </c>
      <c r="B236" s="779"/>
      <c r="C236" s="779"/>
      <c r="D236" s="779"/>
      <c r="E236" s="779"/>
      <c r="F236" s="779"/>
      <c r="G236" s="779"/>
      <c r="H236" s="779"/>
      <c r="I236" s="779"/>
      <c r="J236" s="779"/>
      <c r="K236" s="779"/>
      <c r="L236" s="534"/>
      <c r="M236" s="427"/>
      <c r="N236" s="427"/>
      <c r="O236" s="427"/>
      <c r="P236" s="427"/>
      <c r="Q236" s="645"/>
    </row>
    <row r="237" spans="1:17" s="343" customFormat="1" ht="64.5" customHeight="1">
      <c r="A237" s="188">
        <v>213</v>
      </c>
      <c r="B237" s="188" t="s">
        <v>39</v>
      </c>
      <c r="C237" s="188" t="s">
        <v>40</v>
      </c>
      <c r="D237" s="329" t="s">
        <v>1150</v>
      </c>
      <c r="E237" s="335" t="s">
        <v>1151</v>
      </c>
      <c r="F237" s="340" t="s">
        <v>1152</v>
      </c>
      <c r="G237" s="328" t="s">
        <v>711</v>
      </c>
      <c r="H237" s="335">
        <v>36</v>
      </c>
      <c r="I237" s="338">
        <f>J237*4.4125</f>
        <v>11913749.999999998</v>
      </c>
      <c r="J237" s="239">
        <v>2700000</v>
      </c>
      <c r="K237" s="188" t="s">
        <v>1153</v>
      </c>
      <c r="L237" s="543"/>
      <c r="M237" s="543"/>
      <c r="N237" s="543"/>
      <c r="O237" s="543"/>
      <c r="P237" s="543"/>
      <c r="Q237" s="666"/>
    </row>
    <row r="238" spans="1:17" s="344" customFormat="1" ht="164.25" customHeight="1">
      <c r="A238" s="188">
        <v>214</v>
      </c>
      <c r="B238" s="188" t="s">
        <v>39</v>
      </c>
      <c r="C238" s="188" t="s">
        <v>40</v>
      </c>
      <c r="D238" s="329" t="s">
        <v>1154</v>
      </c>
      <c r="E238" s="329" t="s">
        <v>1155</v>
      </c>
      <c r="F238" s="340" t="s">
        <v>1156</v>
      </c>
      <c r="G238" s="328" t="s">
        <v>711</v>
      </c>
      <c r="H238" s="329">
        <v>24</v>
      </c>
      <c r="I238" s="338">
        <f>J238*4.4125</f>
        <v>8825000</v>
      </c>
      <c r="J238" s="206">
        <v>2000000</v>
      </c>
      <c r="K238" s="183" t="s">
        <v>62</v>
      </c>
      <c r="L238" s="468"/>
      <c r="M238" s="468"/>
      <c r="N238" s="468"/>
      <c r="O238" s="468"/>
      <c r="P238" s="468"/>
      <c r="Q238" s="667"/>
    </row>
    <row r="239" spans="1:17" s="344" customFormat="1" ht="62.25" customHeight="1">
      <c r="A239" s="188">
        <v>215</v>
      </c>
      <c r="B239" s="188" t="s">
        <v>674</v>
      </c>
      <c r="C239" s="188" t="s">
        <v>40</v>
      </c>
      <c r="D239" s="329" t="s">
        <v>1157</v>
      </c>
      <c r="E239" s="329" t="s">
        <v>674</v>
      </c>
      <c r="F239" s="340" t="s">
        <v>1158</v>
      </c>
      <c r="G239" s="328" t="s">
        <v>711</v>
      </c>
      <c r="H239" s="329">
        <v>3</v>
      </c>
      <c r="I239" s="338">
        <f>J239*4.4125</f>
        <v>88250</v>
      </c>
      <c r="J239" s="206">
        <v>20000</v>
      </c>
      <c r="K239" s="183" t="s">
        <v>1043</v>
      </c>
      <c r="L239" s="468"/>
      <c r="M239" s="468"/>
      <c r="N239" s="468"/>
      <c r="O239" s="468"/>
      <c r="P239" s="468"/>
      <c r="Q239" s="667"/>
    </row>
    <row r="240" spans="1:17" s="384" customFormat="1" ht="25.5" customHeight="1">
      <c r="A240" s="779" t="s">
        <v>1159</v>
      </c>
      <c r="B240" s="779"/>
      <c r="C240" s="779"/>
      <c r="D240" s="779"/>
      <c r="E240" s="779"/>
      <c r="F240" s="779"/>
      <c r="G240" s="779"/>
      <c r="H240" s="779"/>
      <c r="I240" s="779"/>
      <c r="J240" s="779"/>
      <c r="K240" s="779"/>
      <c r="L240" s="534"/>
      <c r="M240" s="427"/>
      <c r="N240" s="427"/>
      <c r="O240" s="427"/>
      <c r="P240" s="427"/>
      <c r="Q240" s="645"/>
    </row>
    <row r="241" spans="1:17" s="300" customFormat="1" ht="94.5" customHeight="1">
      <c r="A241" s="499">
        <v>216</v>
      </c>
      <c r="B241" s="499" t="s">
        <v>39</v>
      </c>
      <c r="C241" s="499" t="s">
        <v>40</v>
      </c>
      <c r="D241" s="499" t="s">
        <v>1160</v>
      </c>
      <c r="E241" s="499" t="s">
        <v>166</v>
      </c>
      <c r="F241" s="499" t="s">
        <v>1161</v>
      </c>
      <c r="G241" s="499" t="s">
        <v>711</v>
      </c>
      <c r="H241" s="499">
        <v>24</v>
      </c>
      <c r="I241" s="271" t="s">
        <v>660</v>
      </c>
      <c r="J241" s="271" t="s">
        <v>660</v>
      </c>
      <c r="K241" s="499" t="s">
        <v>1162</v>
      </c>
      <c r="L241" s="494"/>
      <c r="M241" s="494"/>
      <c r="N241" s="494"/>
      <c r="O241" s="494"/>
      <c r="P241" s="494"/>
      <c r="Q241" s="659"/>
    </row>
    <row r="242" spans="1:17" s="300" customFormat="1" ht="60.75" customHeight="1">
      <c r="A242" s="773">
        <v>217</v>
      </c>
      <c r="B242" s="499" t="s">
        <v>39</v>
      </c>
      <c r="C242" s="499" t="s">
        <v>40</v>
      </c>
      <c r="D242" s="580" t="s">
        <v>1733</v>
      </c>
      <c r="E242" s="499" t="s">
        <v>1059</v>
      </c>
      <c r="F242" s="499" t="s">
        <v>1163</v>
      </c>
      <c r="G242" s="499" t="s">
        <v>1164</v>
      </c>
      <c r="H242" s="499"/>
      <c r="I242" s="271"/>
      <c r="J242" s="271"/>
      <c r="K242" s="499" t="s">
        <v>1165</v>
      </c>
      <c r="L242" s="494"/>
      <c r="M242" s="494"/>
      <c r="N242" s="494"/>
      <c r="O242" s="494"/>
      <c r="P242" s="494"/>
      <c r="Q242" s="659"/>
    </row>
    <row r="243" spans="1:17" s="345" customFormat="1" ht="56.25" customHeight="1">
      <c r="A243" s="773">
        <v>218</v>
      </c>
      <c r="B243" s="499" t="s">
        <v>39</v>
      </c>
      <c r="C243" s="499" t="s">
        <v>40</v>
      </c>
      <c r="D243" s="499" t="s">
        <v>1166</v>
      </c>
      <c r="E243" s="499" t="s">
        <v>1063</v>
      </c>
      <c r="F243" s="499" t="s">
        <v>1167</v>
      </c>
      <c r="G243" s="499" t="s">
        <v>1164</v>
      </c>
      <c r="H243" s="499"/>
      <c r="I243" s="271"/>
      <c r="J243" s="271"/>
      <c r="K243" s="499" t="s">
        <v>1165</v>
      </c>
      <c r="L243" s="544"/>
      <c r="M243" s="544"/>
      <c r="N243" s="544"/>
      <c r="O243" s="544"/>
      <c r="P243" s="544"/>
      <c r="Q243" s="668"/>
    </row>
    <row r="244" spans="1:17" s="345" customFormat="1" ht="63.75" customHeight="1">
      <c r="A244" s="773">
        <v>219</v>
      </c>
      <c r="B244" s="499" t="s">
        <v>39</v>
      </c>
      <c r="C244" s="499" t="s">
        <v>40</v>
      </c>
      <c r="D244" s="499" t="s">
        <v>1168</v>
      </c>
      <c r="E244" s="499" t="s">
        <v>1063</v>
      </c>
      <c r="F244" s="499" t="s">
        <v>1169</v>
      </c>
      <c r="G244" s="499" t="s">
        <v>1164</v>
      </c>
      <c r="H244" s="499">
        <v>18</v>
      </c>
      <c r="I244" s="271">
        <v>4600000</v>
      </c>
      <c r="J244" s="271">
        <v>1030000</v>
      </c>
      <c r="K244" s="499" t="s">
        <v>1165</v>
      </c>
      <c r="L244" s="544"/>
      <c r="M244" s="544"/>
      <c r="N244" s="544"/>
      <c r="O244" s="544"/>
      <c r="P244" s="544"/>
      <c r="Q244" s="668"/>
    </row>
    <row r="245" spans="1:17" s="344" customFormat="1" ht="297.75" customHeight="1">
      <c r="A245" s="773">
        <v>220</v>
      </c>
      <c r="B245" s="508" t="s">
        <v>39</v>
      </c>
      <c r="C245" s="508" t="s">
        <v>40</v>
      </c>
      <c r="D245" s="508" t="s">
        <v>1720</v>
      </c>
      <c r="E245" s="508" t="s">
        <v>1170</v>
      </c>
      <c r="F245" s="508" t="s">
        <v>1721</v>
      </c>
      <c r="G245" s="508" t="s">
        <v>1722</v>
      </c>
      <c r="H245" s="508">
        <v>24</v>
      </c>
      <c r="I245" s="271">
        <v>17000000</v>
      </c>
      <c r="J245" s="271">
        <v>3852691.22</v>
      </c>
      <c r="K245" s="508" t="s">
        <v>1723</v>
      </c>
      <c r="L245" s="508"/>
      <c r="M245" s="508"/>
      <c r="N245" s="639"/>
      <c r="O245" s="639"/>
      <c r="P245" s="508" t="s">
        <v>1724</v>
      </c>
      <c r="Q245" s="669"/>
    </row>
    <row r="246" spans="1:17" s="344" customFormat="1" ht="54" customHeight="1">
      <c r="A246" s="773">
        <v>221</v>
      </c>
      <c r="B246" s="183" t="s">
        <v>1013</v>
      </c>
      <c r="C246" s="188" t="s">
        <v>40</v>
      </c>
      <c r="D246" s="329" t="s">
        <v>1171</v>
      </c>
      <c r="E246" s="329" t="s">
        <v>695</v>
      </c>
      <c r="F246" s="330" t="s">
        <v>1172</v>
      </c>
      <c r="G246" s="328" t="s">
        <v>711</v>
      </c>
      <c r="H246" s="329">
        <v>6</v>
      </c>
      <c r="I246" s="331">
        <f>J246*4.4125</f>
        <v>573625</v>
      </c>
      <c r="J246" s="206">
        <v>130000</v>
      </c>
      <c r="K246" s="183" t="s">
        <v>1173</v>
      </c>
      <c r="L246" s="468"/>
      <c r="M246" s="468"/>
      <c r="N246" s="468"/>
      <c r="O246" s="468"/>
      <c r="P246" s="468"/>
      <c r="Q246" s="667"/>
    </row>
    <row r="247" spans="1:17" s="343" customFormat="1" ht="82.5" customHeight="1">
      <c r="A247" s="773">
        <v>222</v>
      </c>
      <c r="B247" s="459" t="s">
        <v>39</v>
      </c>
      <c r="C247" s="459" t="s">
        <v>40</v>
      </c>
      <c r="D247" s="459" t="s">
        <v>1725</v>
      </c>
      <c r="E247" s="459" t="s">
        <v>1059</v>
      </c>
      <c r="F247" s="459" t="s">
        <v>1726</v>
      </c>
      <c r="G247" s="459" t="s">
        <v>1164</v>
      </c>
      <c r="H247" s="459">
        <v>24</v>
      </c>
      <c r="I247" s="459">
        <f>J247*4.4125</f>
        <v>4500000.007375</v>
      </c>
      <c r="J247" s="459">
        <v>1019830.03</v>
      </c>
      <c r="K247" s="459" t="s">
        <v>1723</v>
      </c>
      <c r="L247" s="459"/>
      <c r="M247" s="459"/>
      <c r="N247" s="459"/>
      <c r="O247" s="459"/>
      <c r="P247" s="459" t="s">
        <v>1740</v>
      </c>
      <c r="Q247" s="654"/>
    </row>
    <row r="248" spans="1:17" s="343" customFormat="1" ht="97.5" customHeight="1">
      <c r="A248" s="773">
        <v>223</v>
      </c>
      <c r="B248" s="459" t="s">
        <v>39</v>
      </c>
      <c r="C248" s="459" t="s">
        <v>40</v>
      </c>
      <c r="D248" s="459" t="s">
        <v>1728</v>
      </c>
      <c r="E248" s="459" t="s">
        <v>1170</v>
      </c>
      <c r="F248" s="459" t="s">
        <v>1729</v>
      </c>
      <c r="G248" s="459" t="s">
        <v>711</v>
      </c>
      <c r="H248" s="459">
        <v>24</v>
      </c>
      <c r="I248" s="459">
        <v>2500000</v>
      </c>
      <c r="J248" s="459">
        <v>566572.24</v>
      </c>
      <c r="K248" s="459" t="s">
        <v>1723</v>
      </c>
      <c r="L248" s="459"/>
      <c r="M248" s="459"/>
      <c r="N248" s="459"/>
      <c r="O248" s="459"/>
      <c r="P248" s="459" t="s">
        <v>1740</v>
      </c>
      <c r="Q248" s="654"/>
    </row>
    <row r="249" spans="1:17" s="347" customFormat="1" ht="154.5" customHeight="1">
      <c r="A249" s="773">
        <v>224</v>
      </c>
      <c r="B249" s="188" t="s">
        <v>39</v>
      </c>
      <c r="C249" s="188" t="s">
        <v>40</v>
      </c>
      <c r="D249" s="346" t="s">
        <v>1174</v>
      </c>
      <c r="E249" s="188" t="s">
        <v>1175</v>
      </c>
      <c r="F249" s="339" t="s">
        <v>1176</v>
      </c>
      <c r="G249" s="188" t="s">
        <v>1177</v>
      </c>
      <c r="H249" s="188">
        <v>24</v>
      </c>
      <c r="I249" s="239">
        <f>J249*4.4125</f>
        <v>3882999.9999999995</v>
      </c>
      <c r="J249" s="239">
        <v>880000</v>
      </c>
      <c r="K249" s="188" t="s">
        <v>1107</v>
      </c>
      <c r="L249" s="339"/>
      <c r="M249" s="339"/>
      <c r="N249" s="339"/>
      <c r="O249" s="339"/>
      <c r="P249" s="339"/>
    </row>
    <row r="250" spans="1:17" s="344" customFormat="1" ht="91.5" customHeight="1">
      <c r="A250" s="773">
        <v>225</v>
      </c>
      <c r="B250" s="188" t="s">
        <v>39</v>
      </c>
      <c r="C250" s="188" t="s">
        <v>40</v>
      </c>
      <c r="D250" s="183" t="s">
        <v>1178</v>
      </c>
      <c r="E250" s="183" t="s">
        <v>1179</v>
      </c>
      <c r="F250" s="190" t="s">
        <v>1180</v>
      </c>
      <c r="G250" s="328" t="s">
        <v>711</v>
      </c>
      <c r="H250" s="183">
        <v>60</v>
      </c>
      <c r="I250" s="206">
        <f>J250*4.4125</f>
        <v>1999999.9983749997</v>
      </c>
      <c r="J250" s="206">
        <v>453257.79</v>
      </c>
      <c r="K250" s="183" t="s">
        <v>1672</v>
      </c>
      <c r="L250" s="468"/>
      <c r="M250" s="183"/>
      <c r="N250" s="183"/>
      <c r="O250" s="183"/>
      <c r="P250" s="183" t="s">
        <v>1673</v>
      </c>
      <c r="Q250" s="670"/>
    </row>
    <row r="251" spans="1:17" s="241" customFormat="1" ht="73.5" customHeight="1">
      <c r="A251" s="773">
        <v>226</v>
      </c>
      <c r="B251" s="188" t="s">
        <v>39</v>
      </c>
      <c r="C251" s="188" t="s">
        <v>40</v>
      </c>
      <c r="D251" s="190" t="s">
        <v>1181</v>
      </c>
      <c r="E251" s="183" t="s">
        <v>140</v>
      </c>
      <c r="F251" s="217" t="s">
        <v>1182</v>
      </c>
      <c r="G251" s="183" t="s">
        <v>704</v>
      </c>
      <c r="H251" s="183">
        <v>10</v>
      </c>
      <c r="I251" s="206">
        <v>852658</v>
      </c>
      <c r="J251" s="206">
        <f>I251/4.4125</f>
        <v>193236.94050991503</v>
      </c>
      <c r="K251" s="183" t="s">
        <v>16</v>
      </c>
      <c r="L251" s="505"/>
      <c r="M251" s="505"/>
      <c r="N251" s="640"/>
      <c r="O251" s="640"/>
      <c r="P251" s="505"/>
      <c r="Q251" s="421"/>
    </row>
    <row r="252" spans="1:17" s="241" customFormat="1" ht="107.25" customHeight="1">
      <c r="A252" s="773">
        <v>227</v>
      </c>
      <c r="B252" s="188" t="s">
        <v>39</v>
      </c>
      <c r="C252" s="188" t="s">
        <v>40</v>
      </c>
      <c r="D252" s="190" t="s">
        <v>1183</v>
      </c>
      <c r="E252" s="183" t="s">
        <v>726</v>
      </c>
      <c r="F252" s="217" t="s">
        <v>1184</v>
      </c>
      <c r="G252" s="183" t="s">
        <v>704</v>
      </c>
      <c r="H252" s="183">
        <v>10</v>
      </c>
      <c r="I252" s="206">
        <v>6562374</v>
      </c>
      <c r="J252" s="206">
        <f>I252/4.4125</f>
        <v>1487223.5694050994</v>
      </c>
      <c r="K252" s="183" t="s">
        <v>16</v>
      </c>
      <c r="L252" s="505"/>
      <c r="M252" s="505"/>
      <c r="N252" s="640"/>
      <c r="O252" s="640"/>
      <c r="P252" s="505"/>
      <c r="Q252" s="421"/>
    </row>
    <row r="253" spans="1:17" s="241" customFormat="1" ht="84.75" customHeight="1">
      <c r="A253" s="786">
        <v>227</v>
      </c>
      <c r="B253" s="793" t="s">
        <v>39</v>
      </c>
      <c r="C253" s="793" t="s">
        <v>40</v>
      </c>
      <c r="D253" s="190" t="s">
        <v>1708</v>
      </c>
      <c r="E253" s="183" t="s">
        <v>140</v>
      </c>
      <c r="F253" s="217" t="s">
        <v>1706</v>
      </c>
      <c r="G253" s="183" t="s">
        <v>1185</v>
      </c>
      <c r="H253" s="183">
        <v>36</v>
      </c>
      <c r="I253" s="206">
        <f t="shared" ref="I253:I261" si="11">J253*4.4125</f>
        <v>77218750</v>
      </c>
      <c r="J253" s="206">
        <f>SUM(J254:J256)</f>
        <v>17500000</v>
      </c>
      <c r="K253" s="183" t="s">
        <v>1165</v>
      </c>
      <c r="L253" s="505"/>
      <c r="M253" s="183" t="s">
        <v>1707</v>
      </c>
      <c r="N253" s="183"/>
      <c r="O253" s="183"/>
      <c r="P253" s="505"/>
      <c r="Q253" s="421"/>
    </row>
    <row r="254" spans="1:17" s="241" customFormat="1" ht="69.75" customHeight="1">
      <c r="A254" s="786"/>
      <c r="B254" s="793"/>
      <c r="C254" s="793"/>
      <c r="D254" s="350" t="s">
        <v>1186</v>
      </c>
      <c r="E254" s="351" t="s">
        <v>726</v>
      </c>
      <c r="F254" s="352"/>
      <c r="G254" s="351"/>
      <c r="H254" s="351">
        <v>36</v>
      </c>
      <c r="I254" s="353">
        <f t="shared" si="11"/>
        <v>9707500</v>
      </c>
      <c r="J254" s="353">
        <v>2200000</v>
      </c>
      <c r="K254" s="183" t="s">
        <v>1165</v>
      </c>
      <c r="L254" s="505"/>
      <c r="M254" s="183" t="s">
        <v>1707</v>
      </c>
      <c r="N254" s="183"/>
      <c r="O254" s="183"/>
      <c r="P254" s="505"/>
      <c r="Q254" s="421"/>
    </row>
    <row r="255" spans="1:17" s="241" customFormat="1" ht="59.25" customHeight="1">
      <c r="A255" s="786"/>
      <c r="B255" s="793"/>
      <c r="C255" s="793"/>
      <c r="D255" s="350" t="s">
        <v>1187</v>
      </c>
      <c r="E255" s="351" t="s">
        <v>726</v>
      </c>
      <c r="F255" s="352"/>
      <c r="G255" s="351"/>
      <c r="H255" s="351">
        <v>36</v>
      </c>
      <c r="I255" s="353">
        <f t="shared" si="11"/>
        <v>38830000</v>
      </c>
      <c r="J255" s="353">
        <v>8800000</v>
      </c>
      <c r="K255" s="183" t="s">
        <v>1165</v>
      </c>
      <c r="L255" s="505"/>
      <c r="M255" s="183" t="s">
        <v>1707</v>
      </c>
      <c r="N255" s="183"/>
      <c r="O255" s="183"/>
      <c r="P255" s="505"/>
      <c r="Q255" s="421"/>
    </row>
    <row r="256" spans="1:17" s="241" customFormat="1" ht="56.25" customHeight="1">
      <c r="A256" s="786"/>
      <c r="B256" s="793"/>
      <c r="C256" s="793"/>
      <c r="D256" s="350" t="s">
        <v>1188</v>
      </c>
      <c r="E256" s="351" t="s">
        <v>726</v>
      </c>
      <c r="F256" s="352"/>
      <c r="G256" s="351"/>
      <c r="H256" s="351">
        <v>36</v>
      </c>
      <c r="I256" s="353">
        <f t="shared" si="11"/>
        <v>28681249.999999996</v>
      </c>
      <c r="J256" s="353">
        <v>6500000</v>
      </c>
      <c r="K256" s="183" t="s">
        <v>1165</v>
      </c>
      <c r="L256" s="505"/>
      <c r="M256" s="183" t="s">
        <v>1707</v>
      </c>
      <c r="N256" s="183"/>
      <c r="O256" s="183"/>
      <c r="P256" s="505"/>
      <c r="Q256" s="421"/>
    </row>
    <row r="257" spans="1:17" s="241" customFormat="1" ht="189" customHeight="1">
      <c r="A257" s="183">
        <v>228</v>
      </c>
      <c r="B257" s="183" t="s">
        <v>43</v>
      </c>
      <c r="C257" s="183" t="s">
        <v>44</v>
      </c>
      <c r="D257" s="506" t="s">
        <v>1189</v>
      </c>
      <c r="E257" s="506" t="s">
        <v>1190</v>
      </c>
      <c r="F257" s="210" t="s">
        <v>1191</v>
      </c>
      <c r="G257" s="328" t="s">
        <v>711</v>
      </c>
      <c r="H257" s="183">
        <v>36</v>
      </c>
      <c r="I257" s="206">
        <f t="shared" si="11"/>
        <v>2201038.8374999999</v>
      </c>
      <c r="J257" s="206">
        <v>498819</v>
      </c>
      <c r="K257" s="183" t="s">
        <v>1056</v>
      </c>
      <c r="L257" s="505"/>
      <c r="M257" s="505"/>
      <c r="N257" s="640"/>
      <c r="O257" s="640"/>
      <c r="P257" s="505"/>
      <c r="Q257" s="421"/>
    </row>
    <row r="258" spans="1:17" s="343" customFormat="1" ht="102.75" customHeight="1">
      <c r="A258" s="183">
        <v>229</v>
      </c>
      <c r="B258" s="188" t="s">
        <v>32</v>
      </c>
      <c r="C258" s="188" t="s">
        <v>40</v>
      </c>
      <c r="D258" s="335" t="s">
        <v>1192</v>
      </c>
      <c r="E258" s="335" t="s">
        <v>1193</v>
      </c>
      <c r="F258" s="713" t="s">
        <v>1194</v>
      </c>
      <c r="G258" s="335" t="s">
        <v>711</v>
      </c>
      <c r="H258" s="188">
        <v>60</v>
      </c>
      <c r="I258" s="338">
        <f t="shared" si="11"/>
        <v>6618749.9999999991</v>
      </c>
      <c r="J258" s="239">
        <v>1500000</v>
      </c>
      <c r="K258" s="188" t="s">
        <v>1195</v>
      </c>
      <c r="L258" s="543"/>
      <c r="M258" s="543"/>
      <c r="N258" s="714" t="s">
        <v>1821</v>
      </c>
      <c r="O258" s="543" t="s">
        <v>1822</v>
      </c>
      <c r="P258" s="543"/>
      <c r="Q258" s="666"/>
    </row>
    <row r="259" spans="1:17" s="343" customFormat="1" ht="86.25" customHeight="1">
      <c r="A259" s="183">
        <v>230</v>
      </c>
      <c r="B259" s="715" t="s">
        <v>43</v>
      </c>
      <c r="C259" s="715" t="s">
        <v>44</v>
      </c>
      <c r="D259" s="713" t="s">
        <v>1196</v>
      </c>
      <c r="E259" s="716" t="s">
        <v>1197</v>
      </c>
      <c r="F259" s="713" t="s">
        <v>1198</v>
      </c>
      <c r="G259" s="335" t="s">
        <v>611</v>
      </c>
      <c r="H259" s="715">
        <v>24</v>
      </c>
      <c r="I259" s="338">
        <f t="shared" si="11"/>
        <v>6099999.99725</v>
      </c>
      <c r="J259" s="717">
        <v>1382436.26</v>
      </c>
      <c r="K259" s="188" t="s">
        <v>1199</v>
      </c>
      <c r="L259" s="543"/>
      <c r="M259" s="543"/>
      <c r="N259" s="543"/>
      <c r="O259" s="543" t="s">
        <v>1823</v>
      </c>
      <c r="P259" s="543"/>
      <c r="Q259" s="666"/>
    </row>
    <row r="260" spans="1:17" s="344" customFormat="1" ht="145.5" customHeight="1">
      <c r="A260" s="183">
        <v>231</v>
      </c>
      <c r="B260" s="506" t="s">
        <v>32</v>
      </c>
      <c r="C260" s="506" t="s">
        <v>40</v>
      </c>
      <c r="D260" s="329" t="s">
        <v>1200</v>
      </c>
      <c r="E260" s="329" t="s">
        <v>1201</v>
      </c>
      <c r="F260" s="355" t="s">
        <v>1202</v>
      </c>
      <c r="G260" s="506" t="s">
        <v>610</v>
      </c>
      <c r="H260" s="183">
        <v>36</v>
      </c>
      <c r="I260" s="331">
        <f t="shared" si="11"/>
        <v>52949999.999999993</v>
      </c>
      <c r="J260" s="206">
        <v>12000000</v>
      </c>
      <c r="K260" s="183" t="s">
        <v>1195</v>
      </c>
      <c r="L260" s="468"/>
      <c r="M260" s="468"/>
      <c r="N260" s="468"/>
      <c r="O260" s="468"/>
      <c r="P260" s="468"/>
      <c r="Q260" s="667"/>
    </row>
    <row r="261" spans="1:17" s="718" customFormat="1" ht="162" customHeight="1">
      <c r="A261" s="183">
        <v>232</v>
      </c>
      <c r="B261" s="335" t="s">
        <v>32</v>
      </c>
      <c r="C261" s="335" t="s">
        <v>33</v>
      </c>
      <c r="D261" s="335" t="s">
        <v>1203</v>
      </c>
      <c r="E261" s="335" t="s">
        <v>1204</v>
      </c>
      <c r="F261" s="336" t="s">
        <v>1205</v>
      </c>
      <c r="G261" s="188" t="s">
        <v>610</v>
      </c>
      <c r="H261" s="335">
        <v>36</v>
      </c>
      <c r="I261" s="338">
        <f t="shared" si="11"/>
        <v>86043750</v>
      </c>
      <c r="J261" s="239">
        <v>19500000</v>
      </c>
      <c r="K261" s="188" t="s">
        <v>1206</v>
      </c>
      <c r="L261" s="335"/>
      <c r="M261" s="335"/>
      <c r="N261" s="335"/>
      <c r="O261" s="335" t="s">
        <v>1822</v>
      </c>
      <c r="P261" s="335"/>
    </row>
    <row r="262" spans="1:17" s="384" customFormat="1" ht="31.5" customHeight="1">
      <c r="A262" s="799" t="s">
        <v>1207</v>
      </c>
      <c r="B262" s="799"/>
      <c r="C262" s="799"/>
      <c r="D262" s="799"/>
      <c r="E262" s="799"/>
      <c r="F262" s="799"/>
      <c r="G262" s="799"/>
      <c r="H262" s="799"/>
      <c r="I262" s="799"/>
      <c r="J262" s="799"/>
      <c r="K262" s="799"/>
      <c r="L262" s="427"/>
      <c r="M262" s="427"/>
      <c r="N262" s="427"/>
      <c r="O262" s="427"/>
      <c r="P262" s="427"/>
      <c r="Q262" s="645"/>
    </row>
    <row r="263" spans="1:17" s="241" customFormat="1" ht="149.25" customHeight="1">
      <c r="A263" s="183">
        <v>233</v>
      </c>
      <c r="B263" s="335" t="s">
        <v>32</v>
      </c>
      <c r="C263" s="335" t="s">
        <v>33</v>
      </c>
      <c r="D263" s="183" t="s">
        <v>184</v>
      </c>
      <c r="E263" s="183" t="s">
        <v>1208</v>
      </c>
      <c r="F263" s="190" t="s">
        <v>1209</v>
      </c>
      <c r="G263" s="506" t="s">
        <v>610</v>
      </c>
      <c r="H263" s="183">
        <v>36</v>
      </c>
      <c r="I263" s="206">
        <f t="shared" ref="I263:I269" si="12">J263*4.4125</f>
        <v>44125000</v>
      </c>
      <c r="J263" s="206">
        <v>10000000</v>
      </c>
      <c r="K263" s="499" t="s">
        <v>1138</v>
      </c>
      <c r="L263" s="505"/>
      <c r="M263" s="505"/>
      <c r="N263" s="640"/>
      <c r="O263" s="640"/>
      <c r="P263" s="505"/>
      <c r="Q263" s="421"/>
    </row>
    <row r="264" spans="1:17" s="241" customFormat="1" ht="82.5" customHeight="1">
      <c r="A264" s="183">
        <v>234</v>
      </c>
      <c r="B264" s="335" t="s">
        <v>32</v>
      </c>
      <c r="C264" s="335" t="s">
        <v>33</v>
      </c>
      <c r="D264" s="183" t="s">
        <v>1210</v>
      </c>
      <c r="E264" s="183" t="s">
        <v>1208</v>
      </c>
      <c r="F264" s="190" t="s">
        <v>1211</v>
      </c>
      <c r="G264" s="506" t="s">
        <v>610</v>
      </c>
      <c r="H264" s="183">
        <v>60</v>
      </c>
      <c r="I264" s="206">
        <f t="shared" si="12"/>
        <v>44125000</v>
      </c>
      <c r="J264" s="206">
        <v>10000000</v>
      </c>
      <c r="K264" s="183" t="s">
        <v>62</v>
      </c>
      <c r="L264" s="505"/>
      <c r="M264" s="505"/>
      <c r="N264" s="640"/>
      <c r="O264" s="640"/>
      <c r="P264" s="505"/>
      <c r="Q264" s="421"/>
    </row>
    <row r="265" spans="1:17" s="241" customFormat="1" ht="105.75" customHeight="1">
      <c r="A265" s="183">
        <v>235</v>
      </c>
      <c r="B265" s="335" t="s">
        <v>32</v>
      </c>
      <c r="C265" s="335" t="s">
        <v>33</v>
      </c>
      <c r="D265" s="329" t="s">
        <v>1212</v>
      </c>
      <c r="E265" s="329" t="s">
        <v>1213</v>
      </c>
      <c r="F265" s="330" t="s">
        <v>192</v>
      </c>
      <c r="G265" s="329" t="s">
        <v>711</v>
      </c>
      <c r="H265" s="329">
        <v>36</v>
      </c>
      <c r="I265" s="331">
        <f t="shared" si="12"/>
        <v>30887499.999999996</v>
      </c>
      <c r="J265" s="206">
        <v>7000000</v>
      </c>
      <c r="K265" s="183" t="s">
        <v>62</v>
      </c>
      <c r="L265" s="505"/>
      <c r="M265" s="505"/>
      <c r="N265" s="640"/>
      <c r="O265" s="640"/>
      <c r="P265" s="505"/>
      <c r="Q265" s="421"/>
    </row>
    <row r="266" spans="1:17" s="344" customFormat="1" ht="199.5" customHeight="1">
      <c r="A266" s="183">
        <v>236</v>
      </c>
      <c r="B266" s="335" t="s">
        <v>32</v>
      </c>
      <c r="C266" s="335" t="s">
        <v>33</v>
      </c>
      <c r="D266" s="328" t="s">
        <v>1214</v>
      </c>
      <c r="E266" s="328" t="s">
        <v>1215</v>
      </c>
      <c r="F266" s="356" t="s">
        <v>1216</v>
      </c>
      <c r="G266" s="506" t="s">
        <v>610</v>
      </c>
      <c r="H266" s="328">
        <v>36</v>
      </c>
      <c r="I266" s="357">
        <f>J266*4.4125</f>
        <v>75012500</v>
      </c>
      <c r="J266" s="366">
        <v>17000000</v>
      </c>
      <c r="K266" s="183" t="s">
        <v>62</v>
      </c>
      <c r="L266" s="468"/>
      <c r="M266" s="468"/>
      <c r="N266" s="468"/>
      <c r="O266" s="468"/>
      <c r="P266" s="468"/>
      <c r="Q266" s="667"/>
    </row>
    <row r="267" spans="1:17" s="344" customFormat="1" ht="179.25" customHeight="1">
      <c r="A267" s="183">
        <v>237</v>
      </c>
      <c r="B267" s="335" t="s">
        <v>32</v>
      </c>
      <c r="C267" s="335" t="s">
        <v>33</v>
      </c>
      <c r="D267" s="329" t="s">
        <v>1217</v>
      </c>
      <c r="E267" s="329" t="s">
        <v>1693</v>
      </c>
      <c r="F267" s="330" t="s">
        <v>1694</v>
      </c>
      <c r="G267" s="506" t="s">
        <v>610</v>
      </c>
      <c r="H267" s="329">
        <v>24</v>
      </c>
      <c r="I267" s="331">
        <f t="shared" si="12"/>
        <v>5299619.8874999993</v>
      </c>
      <c r="J267" s="206">
        <v>1201047</v>
      </c>
      <c r="K267" s="183" t="s">
        <v>62</v>
      </c>
      <c r="L267" s="183"/>
      <c r="M267" s="183" t="s">
        <v>1695</v>
      </c>
      <c r="N267" s="183"/>
      <c r="O267" s="183"/>
      <c r="P267" s="183" t="s">
        <v>1741</v>
      </c>
      <c r="Q267" s="670"/>
    </row>
    <row r="268" spans="1:17" s="344" customFormat="1" ht="120.75" customHeight="1">
      <c r="A268" s="183">
        <v>238</v>
      </c>
      <c r="B268" s="335" t="s">
        <v>32</v>
      </c>
      <c r="C268" s="335" t="s">
        <v>33</v>
      </c>
      <c r="D268" s="329" t="s">
        <v>1218</v>
      </c>
      <c r="E268" s="329" t="s">
        <v>1697</v>
      </c>
      <c r="F268" s="330" t="s">
        <v>1696</v>
      </c>
      <c r="G268" s="506" t="s">
        <v>610</v>
      </c>
      <c r="H268" s="329">
        <v>24</v>
      </c>
      <c r="I268" s="331">
        <f t="shared" si="12"/>
        <v>7833880.0026249997</v>
      </c>
      <c r="J268" s="206">
        <v>1775383.57</v>
      </c>
      <c r="K268" s="183" t="s">
        <v>62</v>
      </c>
      <c r="L268" s="183"/>
      <c r="M268" s="183" t="s">
        <v>1695</v>
      </c>
      <c r="N268" s="183"/>
      <c r="O268" s="183"/>
      <c r="P268" s="183" t="s">
        <v>1742</v>
      </c>
      <c r="Q268" s="670"/>
    </row>
    <row r="269" spans="1:17" s="344" customFormat="1" ht="202.5" customHeight="1">
      <c r="A269" s="183">
        <v>239</v>
      </c>
      <c r="B269" s="329" t="s">
        <v>32</v>
      </c>
      <c r="C269" s="329" t="s">
        <v>33</v>
      </c>
      <c r="D269" s="329" t="s">
        <v>1219</v>
      </c>
      <c r="E269" s="329" t="s">
        <v>1215</v>
      </c>
      <c r="F269" s="356" t="s">
        <v>1220</v>
      </c>
      <c r="G269" s="506" t="s">
        <v>610</v>
      </c>
      <c r="H269" s="358">
        <v>36</v>
      </c>
      <c r="I269" s="357">
        <f t="shared" si="12"/>
        <v>75012500</v>
      </c>
      <c r="J269" s="366">
        <v>17000000</v>
      </c>
      <c r="K269" s="183" t="s">
        <v>62</v>
      </c>
      <c r="L269" s="468"/>
      <c r="M269" s="468"/>
      <c r="N269" s="468"/>
      <c r="O269" s="468"/>
      <c r="P269" s="468"/>
      <c r="Q269" s="667"/>
    </row>
    <row r="270" spans="1:17" s="344" customFormat="1" ht="72.75" customHeight="1">
      <c r="A270" s="183">
        <v>240</v>
      </c>
      <c r="B270" s="329" t="s">
        <v>1221</v>
      </c>
      <c r="C270" s="329" t="s">
        <v>86</v>
      </c>
      <c r="D270" s="329" t="s">
        <v>1222</v>
      </c>
      <c r="E270" s="329" t="s">
        <v>811</v>
      </c>
      <c r="F270" s="329" t="s">
        <v>1223</v>
      </c>
      <c r="G270" s="506" t="s">
        <v>610</v>
      </c>
      <c r="H270" s="328">
        <v>24</v>
      </c>
      <c r="I270" s="357">
        <f>J270*4.4125</f>
        <v>11031250</v>
      </c>
      <c r="J270" s="366">
        <v>2500000</v>
      </c>
      <c r="K270" s="506" t="s">
        <v>1224</v>
      </c>
      <c r="L270" s="468"/>
      <c r="M270" s="468"/>
      <c r="N270" s="468"/>
      <c r="O270" s="468"/>
      <c r="P270" s="468"/>
      <c r="Q270" s="667"/>
    </row>
    <row r="271" spans="1:17" s="384" customFormat="1" ht="34.5" customHeight="1">
      <c r="A271" s="779" t="s">
        <v>1225</v>
      </c>
      <c r="B271" s="779"/>
      <c r="C271" s="779"/>
      <c r="D271" s="779"/>
      <c r="E271" s="779"/>
      <c r="F271" s="779"/>
      <c r="G271" s="779"/>
      <c r="H271" s="779"/>
      <c r="I271" s="779"/>
      <c r="J271" s="779"/>
      <c r="K271" s="779"/>
      <c r="L271" s="534"/>
      <c r="M271" s="427"/>
      <c r="N271" s="427"/>
      <c r="O271" s="427"/>
      <c r="P271" s="427"/>
      <c r="Q271" s="645"/>
    </row>
    <row r="272" spans="1:17" s="343" customFormat="1" ht="306.75" customHeight="1">
      <c r="A272" s="324">
        <v>241</v>
      </c>
      <c r="B272" s="335" t="s">
        <v>43</v>
      </c>
      <c r="C272" s="335" t="s">
        <v>44</v>
      </c>
      <c r="D272" s="713" t="s">
        <v>1226</v>
      </c>
      <c r="E272" s="716" t="s">
        <v>1227</v>
      </c>
      <c r="F272" s="713" t="s">
        <v>1228</v>
      </c>
      <c r="G272" s="188" t="s">
        <v>610</v>
      </c>
      <c r="H272" s="715">
        <v>48</v>
      </c>
      <c r="I272" s="719">
        <f>J272*4.4125</f>
        <v>1199999.9999074999</v>
      </c>
      <c r="J272" s="720">
        <v>271954.67420000001</v>
      </c>
      <c r="K272" s="188" t="s">
        <v>1195</v>
      </c>
      <c r="L272" s="543"/>
      <c r="M272" s="543"/>
      <c r="N272" s="713" t="s">
        <v>1821</v>
      </c>
      <c r="O272" s="721" t="s">
        <v>1822</v>
      </c>
      <c r="P272" s="543"/>
      <c r="Q272" s="666"/>
    </row>
    <row r="273" spans="1:17" s="343" customFormat="1" ht="146.25" customHeight="1">
      <c r="A273" s="324">
        <v>242</v>
      </c>
      <c r="B273" s="335" t="s">
        <v>43</v>
      </c>
      <c r="C273" s="335" t="s">
        <v>44</v>
      </c>
      <c r="D273" s="188" t="s">
        <v>1229</v>
      </c>
      <c r="E273" s="188" t="s">
        <v>1230</v>
      </c>
      <c r="F273" s="339" t="s">
        <v>1231</v>
      </c>
      <c r="G273" s="346" t="s">
        <v>610</v>
      </c>
      <c r="H273" s="188">
        <v>24</v>
      </c>
      <c r="I273" s="239">
        <f>J273*4.4215</f>
        <v>2763437.5</v>
      </c>
      <c r="J273" s="239">
        <v>625000</v>
      </c>
      <c r="K273" s="188" t="s">
        <v>1555</v>
      </c>
      <c r="L273" s="543"/>
      <c r="M273" s="543"/>
      <c r="N273" s="543"/>
      <c r="O273" s="543" t="s">
        <v>1822</v>
      </c>
      <c r="P273" s="543"/>
      <c r="Q273" s="666"/>
    </row>
    <row r="274" spans="1:17" s="384" customFormat="1" ht="25.5" customHeight="1">
      <c r="A274" s="779" t="s">
        <v>1232</v>
      </c>
      <c r="B274" s="779"/>
      <c r="C274" s="779"/>
      <c r="D274" s="779"/>
      <c r="E274" s="779"/>
      <c r="F274" s="779"/>
      <c r="G274" s="779"/>
      <c r="H274" s="779"/>
      <c r="I274" s="779"/>
      <c r="J274" s="779"/>
      <c r="K274" s="779"/>
      <c r="L274" s="534"/>
      <c r="M274" s="427"/>
      <c r="N274" s="427"/>
      <c r="O274" s="427"/>
      <c r="P274" s="427"/>
      <c r="Q274" s="645"/>
    </row>
    <row r="275" spans="1:17" s="241" customFormat="1" ht="103.5" customHeight="1">
      <c r="A275" s="183">
        <v>243</v>
      </c>
      <c r="B275" s="183" t="s">
        <v>43</v>
      </c>
      <c r="C275" s="183" t="s">
        <v>44</v>
      </c>
      <c r="D275" s="183" t="s">
        <v>1233</v>
      </c>
      <c r="E275" s="183" t="s">
        <v>1234</v>
      </c>
      <c r="F275" s="190" t="s">
        <v>1235</v>
      </c>
      <c r="G275" s="183" t="s">
        <v>1236</v>
      </c>
      <c r="H275" s="183">
        <v>24</v>
      </c>
      <c r="I275" s="206">
        <f>J275*4.4125</f>
        <v>176500</v>
      </c>
      <c r="J275" s="206">
        <v>40000</v>
      </c>
      <c r="K275" s="183" t="s">
        <v>1153</v>
      </c>
      <c r="L275" s="505"/>
      <c r="M275" s="505"/>
      <c r="N275" s="640"/>
      <c r="O275" s="640"/>
      <c r="P275" s="505"/>
      <c r="Q275" s="421"/>
    </row>
    <row r="276" spans="1:17" s="241" customFormat="1" ht="120" customHeight="1">
      <c r="A276" s="183">
        <v>244</v>
      </c>
      <c r="B276" s="183" t="s">
        <v>43</v>
      </c>
      <c r="C276" s="183" t="s">
        <v>44</v>
      </c>
      <c r="D276" s="183" t="s">
        <v>1237</v>
      </c>
      <c r="E276" s="183" t="s">
        <v>1238</v>
      </c>
      <c r="F276" s="190" t="s">
        <v>1239</v>
      </c>
      <c r="G276" s="506" t="s">
        <v>610</v>
      </c>
      <c r="H276" s="183">
        <v>24</v>
      </c>
      <c r="I276" s="206">
        <f>J276*4.4125</f>
        <v>441249.99999999994</v>
      </c>
      <c r="J276" s="206">
        <v>100000</v>
      </c>
      <c r="K276" s="183" t="s">
        <v>1240</v>
      </c>
      <c r="L276" s="505"/>
      <c r="M276" s="505"/>
      <c r="N276" s="640"/>
      <c r="O276" s="640"/>
      <c r="P276" s="505"/>
      <c r="Q276" s="421"/>
    </row>
    <row r="277" spans="1:17" s="343" customFormat="1" ht="154.5" customHeight="1">
      <c r="A277" s="183">
        <v>245</v>
      </c>
      <c r="B277" s="715" t="s">
        <v>43</v>
      </c>
      <c r="C277" s="715" t="s">
        <v>44</v>
      </c>
      <c r="D277" s="713" t="s">
        <v>1241</v>
      </c>
      <c r="E277" s="716" t="s">
        <v>1242</v>
      </c>
      <c r="F277" s="713" t="s">
        <v>1243</v>
      </c>
      <c r="G277" s="188" t="s">
        <v>610</v>
      </c>
      <c r="H277" s="715">
        <v>24</v>
      </c>
      <c r="I277" s="239">
        <f>J277*4.4125</f>
        <v>1094300</v>
      </c>
      <c r="J277" s="239">
        <v>248000</v>
      </c>
      <c r="K277" s="188" t="s">
        <v>1153</v>
      </c>
      <c r="L277" s="543"/>
      <c r="M277" s="543"/>
      <c r="N277" s="543"/>
      <c r="O277" s="543" t="s">
        <v>1822</v>
      </c>
      <c r="P277" s="543"/>
      <c r="Q277" s="666"/>
    </row>
    <row r="278" spans="1:17" s="241" customFormat="1" ht="93.75" customHeight="1">
      <c r="A278" s="183">
        <v>246</v>
      </c>
      <c r="B278" s="183" t="s">
        <v>43</v>
      </c>
      <c r="C278" s="183" t="s">
        <v>44</v>
      </c>
      <c r="D278" s="183" t="s">
        <v>1244</v>
      </c>
      <c r="E278" s="183" t="s">
        <v>1245</v>
      </c>
      <c r="F278" s="190" t="s">
        <v>1246</v>
      </c>
      <c r="G278" s="506" t="s">
        <v>610</v>
      </c>
      <c r="H278" s="183">
        <v>60</v>
      </c>
      <c r="I278" s="206">
        <f>J278*4.4125</f>
        <v>13237499.999999998</v>
      </c>
      <c r="J278" s="206">
        <v>3000000</v>
      </c>
      <c r="K278" s="183" t="s">
        <v>62</v>
      </c>
      <c r="L278" s="505"/>
      <c r="M278" s="505"/>
      <c r="N278" s="640"/>
      <c r="O278" s="640"/>
      <c r="P278" s="505"/>
      <c r="Q278" s="421"/>
    </row>
    <row r="279" spans="1:17" s="241" customFormat="1" ht="87.75" customHeight="1">
      <c r="A279" s="183">
        <v>247</v>
      </c>
      <c r="B279" s="183" t="s">
        <v>43</v>
      </c>
      <c r="C279" s="183" t="s">
        <v>44</v>
      </c>
      <c r="D279" s="183" t="s">
        <v>1247</v>
      </c>
      <c r="E279" s="183" t="s">
        <v>1245</v>
      </c>
      <c r="F279" s="190" t="s">
        <v>1248</v>
      </c>
      <c r="G279" s="506" t="s">
        <v>610</v>
      </c>
      <c r="H279" s="183">
        <v>60</v>
      </c>
      <c r="I279" s="206">
        <f>J279*4.4125</f>
        <v>8825000</v>
      </c>
      <c r="J279" s="206">
        <v>2000000</v>
      </c>
      <c r="K279" s="183" t="s">
        <v>1249</v>
      </c>
      <c r="L279" s="505"/>
      <c r="M279" s="505"/>
      <c r="N279" s="640"/>
      <c r="O279" s="640"/>
      <c r="P279" s="505"/>
      <c r="Q279" s="421"/>
    </row>
    <row r="280" spans="1:17" s="384" customFormat="1" ht="25.5" customHeight="1">
      <c r="A280" s="779" t="s">
        <v>1250</v>
      </c>
      <c r="B280" s="779"/>
      <c r="C280" s="779"/>
      <c r="D280" s="779"/>
      <c r="E280" s="779"/>
      <c r="F280" s="779"/>
      <c r="G280" s="779"/>
      <c r="H280" s="779"/>
      <c r="I280" s="779"/>
      <c r="J280" s="779"/>
      <c r="K280" s="779"/>
      <c r="L280" s="534"/>
      <c r="M280" s="427"/>
      <c r="N280" s="427"/>
      <c r="O280" s="427"/>
      <c r="P280" s="427"/>
      <c r="Q280" s="645"/>
    </row>
    <row r="281" spans="1:17" s="241" customFormat="1" ht="62.25" customHeight="1">
      <c r="A281" s="506">
        <v>248</v>
      </c>
      <c r="B281" s="183" t="s">
        <v>695</v>
      </c>
      <c r="C281" s="183" t="s">
        <v>44</v>
      </c>
      <c r="D281" s="360" t="s">
        <v>1251</v>
      </c>
      <c r="E281" s="183" t="s">
        <v>695</v>
      </c>
      <c r="F281" s="328" t="s">
        <v>1252</v>
      </c>
      <c r="G281" s="506" t="s">
        <v>72</v>
      </c>
      <c r="H281" s="329">
        <v>12</v>
      </c>
      <c r="I281" s="206">
        <f>J281*4.4215</f>
        <v>2652900</v>
      </c>
      <c r="J281" s="206">
        <v>600000</v>
      </c>
      <c r="K281" s="183" t="s">
        <v>74</v>
      </c>
      <c r="L281" s="505"/>
      <c r="M281" s="505"/>
      <c r="N281" s="640"/>
      <c r="O281" s="640"/>
      <c r="P281" s="505"/>
      <c r="Q281" s="421"/>
    </row>
    <row r="282" spans="1:17" s="176" customFormat="1" ht="75" customHeight="1">
      <c r="A282" s="777">
        <v>249</v>
      </c>
      <c r="B282" s="188" t="s">
        <v>1253</v>
      </c>
      <c r="C282" s="188" t="s">
        <v>40</v>
      </c>
      <c r="D282" s="361" t="s">
        <v>1254</v>
      </c>
      <c r="E282" s="188" t="s">
        <v>1253</v>
      </c>
      <c r="F282" s="188" t="s">
        <v>1255</v>
      </c>
      <c r="G282" s="506" t="s">
        <v>610</v>
      </c>
      <c r="H282" s="188">
        <v>24</v>
      </c>
      <c r="I282" s="239">
        <f>J282*4.4125</f>
        <v>441249.99999999994</v>
      </c>
      <c r="J282" s="239">
        <v>100000</v>
      </c>
      <c r="K282" s="188" t="s">
        <v>1256</v>
      </c>
      <c r="L282" s="467"/>
      <c r="M282" s="467"/>
      <c r="N282" s="467"/>
      <c r="O282" s="467"/>
      <c r="P282" s="467"/>
      <c r="Q282" s="650"/>
    </row>
    <row r="283" spans="1:17" s="176" customFormat="1" ht="70.5" customHeight="1">
      <c r="A283" s="777">
        <v>250</v>
      </c>
      <c r="B283" s="183" t="s">
        <v>43</v>
      </c>
      <c r="C283" s="183" t="s">
        <v>44</v>
      </c>
      <c r="D283" s="361" t="s">
        <v>1257</v>
      </c>
      <c r="E283" s="188" t="s">
        <v>1063</v>
      </c>
      <c r="F283" s="188" t="s">
        <v>1258</v>
      </c>
      <c r="G283" s="188" t="s">
        <v>72</v>
      </c>
      <c r="H283" s="188">
        <v>16</v>
      </c>
      <c r="I283" s="239">
        <v>7241087</v>
      </c>
      <c r="J283" s="239">
        <v>1641040</v>
      </c>
      <c r="K283" s="188" t="s">
        <v>16</v>
      </c>
      <c r="L283" s="467"/>
      <c r="M283" s="467"/>
      <c r="N283" s="467"/>
      <c r="O283" s="467"/>
      <c r="P283" s="467"/>
      <c r="Q283" s="650"/>
    </row>
    <row r="284" spans="1:17" s="241" customFormat="1" ht="64.5" customHeight="1">
      <c r="A284" s="777">
        <v>251</v>
      </c>
      <c r="B284" s="183" t="s">
        <v>43</v>
      </c>
      <c r="C284" s="183" t="s">
        <v>44</v>
      </c>
      <c r="D284" s="362" t="s">
        <v>1259</v>
      </c>
      <c r="E284" s="183" t="s">
        <v>726</v>
      </c>
      <c r="F284" s="188" t="s">
        <v>1260</v>
      </c>
      <c r="G284" s="506" t="s">
        <v>610</v>
      </c>
      <c r="H284" s="188">
        <v>24</v>
      </c>
      <c r="I284" s="239">
        <v>6600000</v>
      </c>
      <c r="J284" s="239">
        <v>1483146</v>
      </c>
      <c r="K284" s="183" t="s">
        <v>62</v>
      </c>
      <c r="L284" s="505"/>
      <c r="M284" s="505"/>
      <c r="N284" s="640"/>
      <c r="O284" s="640"/>
      <c r="P284" s="505"/>
      <c r="Q284" s="421"/>
    </row>
    <row r="285" spans="1:17" s="241" customFormat="1" ht="69" customHeight="1">
      <c r="A285" s="777">
        <v>252</v>
      </c>
      <c r="B285" s="183" t="s">
        <v>43</v>
      </c>
      <c r="C285" s="183" t="s">
        <v>44</v>
      </c>
      <c r="D285" s="362" t="s">
        <v>1734</v>
      </c>
      <c r="E285" s="183" t="s">
        <v>726</v>
      </c>
      <c r="F285" s="188" t="s">
        <v>1260</v>
      </c>
      <c r="G285" s="506" t="s">
        <v>610</v>
      </c>
      <c r="H285" s="188">
        <v>12</v>
      </c>
      <c r="I285" s="239">
        <v>4500000</v>
      </c>
      <c r="J285" s="239">
        <v>1011235</v>
      </c>
      <c r="K285" s="183" t="s">
        <v>62</v>
      </c>
      <c r="L285" s="505"/>
      <c r="M285" s="505"/>
      <c r="N285" s="640"/>
      <c r="O285" s="640"/>
      <c r="P285" s="505"/>
      <c r="Q285" s="421"/>
    </row>
    <row r="286" spans="1:17" s="241" customFormat="1" ht="69" customHeight="1">
      <c r="A286" s="777">
        <v>253</v>
      </c>
      <c r="B286" s="183" t="s">
        <v>43</v>
      </c>
      <c r="C286" s="183" t="s">
        <v>44</v>
      </c>
      <c r="D286" s="362" t="s">
        <v>1261</v>
      </c>
      <c r="E286" s="183" t="s">
        <v>726</v>
      </c>
      <c r="F286" s="188" t="s">
        <v>1260</v>
      </c>
      <c r="G286" s="506" t="s">
        <v>610</v>
      </c>
      <c r="H286" s="188">
        <v>24</v>
      </c>
      <c r="I286" s="239">
        <v>6600000</v>
      </c>
      <c r="J286" s="239">
        <v>1483146</v>
      </c>
      <c r="K286" s="183" t="s">
        <v>62</v>
      </c>
      <c r="L286" s="505"/>
      <c r="M286" s="505"/>
      <c r="N286" s="640"/>
      <c r="O286" s="640"/>
      <c r="P286" s="505"/>
      <c r="Q286" s="421"/>
    </row>
    <row r="287" spans="1:17" s="241" customFormat="1" ht="63.75" customHeight="1">
      <c r="A287" s="777">
        <v>254</v>
      </c>
      <c r="B287" s="183" t="s">
        <v>43</v>
      </c>
      <c r="C287" s="183" t="s">
        <v>44</v>
      </c>
      <c r="D287" s="362" t="s">
        <v>1262</v>
      </c>
      <c r="E287" s="183" t="s">
        <v>726</v>
      </c>
      <c r="F287" s="188" t="s">
        <v>1260</v>
      </c>
      <c r="G287" s="506" t="s">
        <v>610</v>
      </c>
      <c r="H287" s="188">
        <v>18</v>
      </c>
      <c r="I287" s="239">
        <v>4500000</v>
      </c>
      <c r="J287" s="239">
        <v>1011235</v>
      </c>
      <c r="K287" s="183" t="s">
        <v>62</v>
      </c>
      <c r="L287" s="505"/>
      <c r="M287" s="505"/>
      <c r="N287" s="640"/>
      <c r="O287" s="640"/>
      <c r="P287" s="505"/>
      <c r="Q287" s="421"/>
    </row>
    <row r="288" spans="1:17" s="300" customFormat="1" ht="70.5" customHeight="1">
      <c r="A288" s="777">
        <v>255</v>
      </c>
      <c r="B288" s="499" t="s">
        <v>43</v>
      </c>
      <c r="C288" s="499" t="s">
        <v>44</v>
      </c>
      <c r="D288" s="363" t="s">
        <v>1689</v>
      </c>
      <c r="E288" s="506" t="s">
        <v>1263</v>
      </c>
      <c r="F288" s="225" t="s">
        <v>1264</v>
      </c>
      <c r="G288" s="506" t="s">
        <v>778</v>
      </c>
      <c r="H288" s="506">
        <v>16</v>
      </c>
      <c r="I288" s="239">
        <f>25211100*1.2</f>
        <v>30253320</v>
      </c>
      <c r="J288" s="239">
        <f>I288/4.4215</f>
        <v>6842320.4794752914</v>
      </c>
      <c r="K288" s="183" t="s">
        <v>1691</v>
      </c>
      <c r="L288" s="494"/>
      <c r="M288" s="183" t="s">
        <v>1690</v>
      </c>
      <c r="N288" s="183"/>
      <c r="O288" s="183"/>
      <c r="P288" s="494"/>
      <c r="Q288" s="659"/>
    </row>
    <row r="289" spans="1:17" s="322" customFormat="1" ht="70.5" customHeight="1">
      <c r="A289" s="777">
        <v>256</v>
      </c>
      <c r="B289" s="460" t="s">
        <v>43</v>
      </c>
      <c r="C289" s="460"/>
      <c r="D289" s="754" t="s">
        <v>1760</v>
      </c>
      <c r="E289" s="460" t="s">
        <v>1263</v>
      </c>
      <c r="F289" s="749" t="s">
        <v>1264</v>
      </c>
      <c r="G289" s="460" t="s">
        <v>610</v>
      </c>
      <c r="H289" s="460">
        <v>16</v>
      </c>
      <c r="I289" s="603">
        <f>J289*4.4125</f>
        <v>7942499.9999999991</v>
      </c>
      <c r="J289" s="603">
        <v>1800000</v>
      </c>
      <c r="K289" s="460" t="s">
        <v>1691</v>
      </c>
      <c r="L289" s="637"/>
      <c r="M289" s="460"/>
      <c r="N289" s="460"/>
      <c r="O289" s="460"/>
      <c r="P289" s="460" t="s">
        <v>1761</v>
      </c>
      <c r="Q289" s="326"/>
    </row>
    <row r="290" spans="1:17" s="176" customFormat="1" ht="75" customHeight="1">
      <c r="A290" s="777">
        <v>257</v>
      </c>
      <c r="B290" s="183" t="s">
        <v>43</v>
      </c>
      <c r="C290" s="183" t="s">
        <v>44</v>
      </c>
      <c r="D290" s="361" t="s">
        <v>1265</v>
      </c>
      <c r="E290" s="188" t="s">
        <v>1059</v>
      </c>
      <c r="F290" s="188" t="s">
        <v>1266</v>
      </c>
      <c r="G290" s="188" t="s">
        <v>704</v>
      </c>
      <c r="H290" s="188">
        <v>8</v>
      </c>
      <c r="I290" s="239">
        <v>639200</v>
      </c>
      <c r="J290" s="239">
        <v>144861</v>
      </c>
      <c r="K290" s="188" t="s">
        <v>16</v>
      </c>
      <c r="L290" s="467"/>
      <c r="M290" s="467"/>
      <c r="N290" s="467"/>
      <c r="O290" s="467"/>
      <c r="P290" s="467"/>
      <c r="Q290" s="650"/>
    </row>
    <row r="291" spans="1:17" s="241" customFormat="1" ht="66" customHeight="1">
      <c r="A291" s="777">
        <v>258</v>
      </c>
      <c r="B291" s="183" t="s">
        <v>43</v>
      </c>
      <c r="C291" s="183" t="s">
        <v>44</v>
      </c>
      <c r="D291" s="361" t="s">
        <v>1267</v>
      </c>
      <c r="E291" s="188" t="s">
        <v>1059</v>
      </c>
      <c r="F291" s="183" t="s">
        <v>1268</v>
      </c>
      <c r="G291" s="506" t="s">
        <v>610</v>
      </c>
      <c r="H291" s="188">
        <v>24</v>
      </c>
      <c r="I291" s="239">
        <v>8900000</v>
      </c>
      <c r="J291" s="239">
        <v>2000000</v>
      </c>
      <c r="K291" s="183" t="s">
        <v>1224</v>
      </c>
      <c r="L291" s="505"/>
      <c r="M291" s="183" t="s">
        <v>1692</v>
      </c>
      <c r="N291" s="183"/>
      <c r="O291" s="183"/>
      <c r="P291" s="505"/>
      <c r="Q291" s="421"/>
    </row>
    <row r="292" spans="1:17" s="176" customFormat="1" ht="96" customHeight="1">
      <c r="A292" s="777">
        <v>259</v>
      </c>
      <c r="B292" s="183" t="s">
        <v>43</v>
      </c>
      <c r="C292" s="183" t="s">
        <v>44</v>
      </c>
      <c r="D292" s="361" t="s">
        <v>1269</v>
      </c>
      <c r="E292" s="188" t="s">
        <v>1059</v>
      </c>
      <c r="F292" s="346" t="s">
        <v>1270</v>
      </c>
      <c r="G292" s="188" t="s">
        <v>704</v>
      </c>
      <c r="H292" s="188">
        <v>10</v>
      </c>
      <c r="I292" s="239">
        <v>1264750</v>
      </c>
      <c r="J292" s="239">
        <v>286629</v>
      </c>
      <c r="K292" s="188" t="s">
        <v>16</v>
      </c>
      <c r="L292" s="467"/>
      <c r="M292" s="467"/>
      <c r="N292" s="467"/>
      <c r="O292" s="467"/>
      <c r="P292" s="467"/>
      <c r="Q292" s="650"/>
    </row>
    <row r="293" spans="1:17" s="176" customFormat="1" ht="57.75" customHeight="1">
      <c r="A293" s="777">
        <v>260</v>
      </c>
      <c r="B293" s="183" t="s">
        <v>43</v>
      </c>
      <c r="C293" s="183" t="s">
        <v>44</v>
      </c>
      <c r="D293" s="361" t="s">
        <v>1271</v>
      </c>
      <c r="E293" s="188" t="s">
        <v>1059</v>
      </c>
      <c r="F293" s="346" t="s">
        <v>1272</v>
      </c>
      <c r="G293" s="188" t="s">
        <v>704</v>
      </c>
      <c r="H293" s="188">
        <v>20</v>
      </c>
      <c r="I293" s="239">
        <v>4009968</v>
      </c>
      <c r="J293" s="239">
        <v>908775</v>
      </c>
      <c r="K293" s="188" t="s">
        <v>1273</v>
      </c>
      <c r="L293" s="467"/>
      <c r="M293" s="467"/>
      <c r="N293" s="467"/>
      <c r="O293" s="467"/>
      <c r="P293" s="467"/>
      <c r="Q293" s="650"/>
    </row>
    <row r="294" spans="1:17" s="365" customFormat="1" ht="63.75" customHeight="1">
      <c r="A294" s="777">
        <v>261</v>
      </c>
      <c r="B294" s="499" t="s">
        <v>43</v>
      </c>
      <c r="C294" s="499" t="s">
        <v>44</v>
      </c>
      <c r="D294" s="498" t="s">
        <v>1274</v>
      </c>
      <c r="E294" s="188" t="s">
        <v>1059</v>
      </c>
      <c r="F294" s="364" t="s">
        <v>1272</v>
      </c>
      <c r="G294" s="506" t="s">
        <v>1164</v>
      </c>
      <c r="H294" s="188">
        <v>18</v>
      </c>
      <c r="I294" s="506" t="s">
        <v>1275</v>
      </c>
      <c r="J294" s="507" t="s">
        <v>1276</v>
      </c>
      <c r="K294" s="188" t="s">
        <v>1273</v>
      </c>
      <c r="L294" s="546"/>
      <c r="M294" s="546"/>
      <c r="N294" s="546"/>
      <c r="O294" s="546"/>
      <c r="P294" s="546"/>
      <c r="Q294" s="672"/>
    </row>
    <row r="295" spans="1:17" s="344" customFormat="1" ht="95.25" customHeight="1">
      <c r="A295" s="777">
        <v>262</v>
      </c>
      <c r="B295" s="183" t="s">
        <v>43</v>
      </c>
      <c r="C295" s="183" t="s">
        <v>44</v>
      </c>
      <c r="D295" s="363" t="s">
        <v>1702</v>
      </c>
      <c r="E295" s="506" t="s">
        <v>1063</v>
      </c>
      <c r="F295" s="225" t="s">
        <v>1277</v>
      </c>
      <c r="G295" s="506" t="s">
        <v>1601</v>
      </c>
      <c r="H295" s="506">
        <v>28</v>
      </c>
      <c r="I295" s="366">
        <f>J295*4.4215</f>
        <v>65169806.107000001</v>
      </c>
      <c r="J295" s="366">
        <v>14739298</v>
      </c>
      <c r="K295" s="506" t="s">
        <v>1688</v>
      </c>
      <c r="L295" s="468"/>
      <c r="M295" s="506" t="s">
        <v>1701</v>
      </c>
      <c r="N295" s="641"/>
      <c r="O295" s="641"/>
      <c r="P295" s="468"/>
      <c r="Q295" s="667"/>
    </row>
    <row r="296" spans="1:17" s="343" customFormat="1" ht="75" customHeight="1">
      <c r="A296" s="777">
        <v>263</v>
      </c>
      <c r="B296" s="183" t="s">
        <v>43</v>
      </c>
      <c r="C296" s="183" t="s">
        <v>44</v>
      </c>
      <c r="D296" s="361" t="s">
        <v>1278</v>
      </c>
      <c r="E296" s="188" t="s">
        <v>1059</v>
      </c>
      <c r="F296" s="188" t="s">
        <v>1279</v>
      </c>
      <c r="G296" s="188" t="s">
        <v>1554</v>
      </c>
      <c r="H296" s="188">
        <v>7</v>
      </c>
      <c r="I296" s="239">
        <v>139504</v>
      </c>
      <c r="J296" s="239">
        <v>31616</v>
      </c>
      <c r="K296" s="188" t="s">
        <v>16</v>
      </c>
      <c r="L296" s="543"/>
      <c r="M296" s="543"/>
      <c r="N296" s="543"/>
      <c r="O296" s="543"/>
      <c r="P296" s="543"/>
      <c r="Q296" s="666"/>
    </row>
    <row r="297" spans="1:17" s="343" customFormat="1" ht="72.75" customHeight="1">
      <c r="A297" s="777">
        <v>264</v>
      </c>
      <c r="B297" s="460" t="s">
        <v>43</v>
      </c>
      <c r="C297" s="460" t="s">
        <v>44</v>
      </c>
      <c r="D297" s="460" t="s">
        <v>1699</v>
      </c>
      <c r="E297" s="460" t="s">
        <v>1063</v>
      </c>
      <c r="F297" s="460" t="s">
        <v>1277</v>
      </c>
      <c r="G297" s="460" t="s">
        <v>711</v>
      </c>
      <c r="H297" s="460">
        <v>24</v>
      </c>
      <c r="I297" s="561">
        <f>J297*4.4125</f>
        <v>8825000</v>
      </c>
      <c r="J297" s="561">
        <v>2000000</v>
      </c>
      <c r="K297" s="460" t="s">
        <v>1691</v>
      </c>
      <c r="L297" s="460"/>
      <c r="M297" s="460" t="s">
        <v>1704</v>
      </c>
      <c r="N297" s="460"/>
      <c r="O297" s="460"/>
      <c r="P297" s="460" t="s">
        <v>1739</v>
      </c>
      <c r="Q297" s="326"/>
    </row>
    <row r="298" spans="1:17" s="343" customFormat="1" ht="84" customHeight="1">
      <c r="A298" s="777">
        <v>265</v>
      </c>
      <c r="B298" s="460" t="s">
        <v>43</v>
      </c>
      <c r="C298" s="460" t="s">
        <v>44</v>
      </c>
      <c r="D298" s="460" t="s">
        <v>1700</v>
      </c>
      <c r="E298" s="460" t="s">
        <v>1063</v>
      </c>
      <c r="F298" s="460" t="s">
        <v>1277</v>
      </c>
      <c r="G298" s="460" t="s">
        <v>711</v>
      </c>
      <c r="H298" s="460">
        <v>24</v>
      </c>
      <c r="I298" s="561">
        <f>J298*4.4125</f>
        <v>8825000</v>
      </c>
      <c r="J298" s="561">
        <v>2000000</v>
      </c>
      <c r="K298" s="460" t="s">
        <v>1691</v>
      </c>
      <c r="L298" s="460"/>
      <c r="M298" s="460" t="s">
        <v>1705</v>
      </c>
      <c r="N298" s="460"/>
      <c r="O298" s="460"/>
      <c r="P298" s="460" t="s">
        <v>1739</v>
      </c>
      <c r="Q298" s="326"/>
    </row>
    <row r="299" spans="1:17" s="343" customFormat="1" ht="185.25" customHeight="1">
      <c r="A299" s="777">
        <v>266</v>
      </c>
      <c r="B299" s="715" t="s">
        <v>43</v>
      </c>
      <c r="C299" s="715" t="s">
        <v>44</v>
      </c>
      <c r="D299" s="722" t="s">
        <v>1280</v>
      </c>
      <c r="E299" s="188" t="s">
        <v>1281</v>
      </c>
      <c r="F299" s="713" t="s">
        <v>1282</v>
      </c>
      <c r="G299" s="188" t="s">
        <v>610</v>
      </c>
      <c r="H299" s="715">
        <v>24</v>
      </c>
      <c r="I299" s="239">
        <v>750125</v>
      </c>
      <c r="J299" s="239">
        <v>170000</v>
      </c>
      <c r="K299" s="188" t="s">
        <v>1283</v>
      </c>
      <c r="L299" s="543"/>
      <c r="M299" s="543"/>
      <c r="N299" s="543"/>
      <c r="O299" s="543" t="s">
        <v>1822</v>
      </c>
      <c r="P299" s="543"/>
      <c r="Q299" s="666"/>
    </row>
    <row r="300" spans="1:17" s="344" customFormat="1" ht="111.75" customHeight="1">
      <c r="A300" s="777">
        <v>267</v>
      </c>
      <c r="B300" s="506" t="s">
        <v>43</v>
      </c>
      <c r="C300" s="506" t="s">
        <v>44</v>
      </c>
      <c r="D300" s="367" t="s">
        <v>1284</v>
      </c>
      <c r="E300" s="340" t="s">
        <v>1285</v>
      </c>
      <c r="F300" s="342" t="s">
        <v>1286</v>
      </c>
      <c r="G300" s="329" t="s">
        <v>1287</v>
      </c>
      <c r="H300" s="341">
        <v>36</v>
      </c>
      <c r="I300" s="206">
        <v>42518711.200000003</v>
      </c>
      <c r="J300" s="206">
        <v>9635969</v>
      </c>
      <c r="K300" s="183" t="s">
        <v>1283</v>
      </c>
      <c r="L300" s="468"/>
      <c r="M300" s="468"/>
      <c r="N300" s="468"/>
      <c r="O300" s="468"/>
      <c r="P300" s="468"/>
      <c r="Q300" s="667"/>
    </row>
    <row r="301" spans="1:17" s="343" customFormat="1" ht="89.25" customHeight="1">
      <c r="A301" s="777">
        <v>268</v>
      </c>
      <c r="B301" s="188" t="s">
        <v>32</v>
      </c>
      <c r="C301" s="188" t="s">
        <v>40</v>
      </c>
      <c r="D301" s="722" t="s">
        <v>1288</v>
      </c>
      <c r="E301" s="335" t="s">
        <v>237</v>
      </c>
      <c r="F301" s="713" t="s">
        <v>1289</v>
      </c>
      <c r="G301" s="188" t="s">
        <v>610</v>
      </c>
      <c r="H301" s="188">
        <v>36</v>
      </c>
      <c r="I301" s="239">
        <v>2586395</v>
      </c>
      <c r="J301" s="239">
        <v>586151.76</v>
      </c>
      <c r="K301" s="188" t="s">
        <v>1283</v>
      </c>
      <c r="L301" s="543"/>
      <c r="M301" s="543"/>
      <c r="N301" s="543"/>
      <c r="O301" s="543" t="s">
        <v>1822</v>
      </c>
      <c r="P301" s="543"/>
      <c r="Q301" s="666"/>
    </row>
    <row r="302" spans="1:17" s="176" customFormat="1" ht="129.75" customHeight="1">
      <c r="A302" s="777">
        <v>269</v>
      </c>
      <c r="B302" s="188" t="s">
        <v>43</v>
      </c>
      <c r="C302" s="188" t="s">
        <v>44</v>
      </c>
      <c r="D302" s="188" t="s">
        <v>1290</v>
      </c>
      <c r="E302" s="188" t="s">
        <v>1281</v>
      </c>
      <c r="F302" s="339" t="s">
        <v>1291</v>
      </c>
      <c r="G302" s="188" t="s">
        <v>711</v>
      </c>
      <c r="H302" s="188">
        <v>24</v>
      </c>
      <c r="I302" s="239">
        <v>8051825.2999999998</v>
      </c>
      <c r="J302" s="239">
        <v>1824777</v>
      </c>
      <c r="K302" s="188" t="s">
        <v>1292</v>
      </c>
      <c r="L302" s="467"/>
      <c r="M302" s="467"/>
      <c r="N302" s="467"/>
      <c r="O302" s="467" t="s">
        <v>1822</v>
      </c>
      <c r="P302" s="467"/>
      <c r="Q302" s="650"/>
    </row>
    <row r="303" spans="1:17" s="176" customFormat="1" ht="129.75" customHeight="1">
      <c r="A303" s="777">
        <v>270</v>
      </c>
      <c r="B303" s="188" t="s">
        <v>43</v>
      </c>
      <c r="C303" s="188" t="s">
        <v>44</v>
      </c>
      <c r="D303" s="188" t="s">
        <v>1293</v>
      </c>
      <c r="E303" s="188" t="s">
        <v>1294</v>
      </c>
      <c r="F303" s="339" t="s">
        <v>1295</v>
      </c>
      <c r="G303" s="188" t="s">
        <v>778</v>
      </c>
      <c r="H303" s="188">
        <v>36</v>
      </c>
      <c r="I303" s="239">
        <v>661875</v>
      </c>
      <c r="J303" s="239">
        <v>150000</v>
      </c>
      <c r="K303" s="188" t="s">
        <v>1153</v>
      </c>
      <c r="L303" s="467"/>
      <c r="M303" s="467"/>
      <c r="N303" s="467"/>
      <c r="O303" s="467" t="s">
        <v>1822</v>
      </c>
      <c r="P303" s="467"/>
      <c r="Q303" s="650"/>
    </row>
    <row r="304" spans="1:17" s="176" customFormat="1" ht="84" customHeight="1">
      <c r="A304" s="777">
        <v>271</v>
      </c>
      <c r="B304" s="188" t="s">
        <v>32</v>
      </c>
      <c r="C304" s="188" t="s">
        <v>40</v>
      </c>
      <c r="D304" s="361" t="s">
        <v>1296</v>
      </c>
      <c r="E304" s="506" t="s">
        <v>637</v>
      </c>
      <c r="F304" s="339" t="s">
        <v>1297</v>
      </c>
      <c r="G304" s="188" t="s">
        <v>72</v>
      </c>
      <c r="H304" s="188">
        <v>36</v>
      </c>
      <c r="I304" s="239">
        <v>200000000</v>
      </c>
      <c r="J304" s="239">
        <f>I304/4.4215</f>
        <v>45233518.036865316</v>
      </c>
      <c r="K304" s="188" t="s">
        <v>1298</v>
      </c>
      <c r="L304" s="467"/>
      <c r="M304" s="467"/>
      <c r="N304" s="467"/>
      <c r="O304" s="467"/>
      <c r="P304" s="467"/>
      <c r="Q304" s="650"/>
    </row>
    <row r="305" spans="1:17" s="176" customFormat="1" ht="78.75" customHeight="1">
      <c r="A305" s="777">
        <v>272</v>
      </c>
      <c r="B305" s="188" t="s">
        <v>32</v>
      </c>
      <c r="C305" s="188" t="s">
        <v>40</v>
      </c>
      <c r="D305" s="361" t="s">
        <v>1299</v>
      </c>
      <c r="E305" s="188" t="s">
        <v>1300</v>
      </c>
      <c r="F305" s="339" t="s">
        <v>1606</v>
      </c>
      <c r="G305" s="188" t="s">
        <v>711</v>
      </c>
      <c r="H305" s="188">
        <v>60</v>
      </c>
      <c r="I305" s="239">
        <v>27000000</v>
      </c>
      <c r="J305" s="239">
        <v>6118980</v>
      </c>
      <c r="K305" s="188" t="s">
        <v>62</v>
      </c>
      <c r="L305" s="467"/>
      <c r="M305" s="467"/>
      <c r="N305" s="467"/>
      <c r="O305" s="467" t="s">
        <v>1822</v>
      </c>
      <c r="P305" s="467"/>
      <c r="Q305" s="650"/>
    </row>
    <row r="306" spans="1:17" s="241" customFormat="1" ht="93.75" customHeight="1">
      <c r="A306" s="777">
        <v>273</v>
      </c>
      <c r="B306" s="506" t="s">
        <v>32</v>
      </c>
      <c r="C306" s="506" t="s">
        <v>40</v>
      </c>
      <c r="D306" s="363" t="s">
        <v>1301</v>
      </c>
      <c r="E306" s="506" t="s">
        <v>637</v>
      </c>
      <c r="F306" s="210" t="s">
        <v>1302</v>
      </c>
      <c r="G306" s="506" t="s">
        <v>1303</v>
      </c>
      <c r="H306" s="506">
        <v>24</v>
      </c>
      <c r="I306" s="366">
        <v>8000000</v>
      </c>
      <c r="J306" s="366">
        <v>1813031</v>
      </c>
      <c r="K306" s="188" t="s">
        <v>1298</v>
      </c>
      <c r="L306" s="505"/>
      <c r="M306" s="505"/>
      <c r="N306" s="640"/>
      <c r="O306" s="640"/>
      <c r="P306" s="505"/>
      <c r="Q306" s="421"/>
    </row>
    <row r="307" spans="1:17" s="241" customFormat="1" ht="260.25" customHeight="1">
      <c r="A307" s="777">
        <v>274</v>
      </c>
      <c r="B307" s="506" t="s">
        <v>32</v>
      </c>
      <c r="C307" s="506" t="s">
        <v>40</v>
      </c>
      <c r="D307" s="506" t="s">
        <v>1304</v>
      </c>
      <c r="E307" s="506" t="s">
        <v>637</v>
      </c>
      <c r="F307" s="210" t="s">
        <v>1305</v>
      </c>
      <c r="G307" s="506" t="s">
        <v>1306</v>
      </c>
      <c r="H307" s="506">
        <v>36</v>
      </c>
      <c r="I307" s="366">
        <v>93636651.599999994</v>
      </c>
      <c r="J307" s="366">
        <v>21220771</v>
      </c>
      <c r="K307" s="188" t="s">
        <v>1298</v>
      </c>
      <c r="L307" s="505"/>
      <c r="M307" s="505"/>
      <c r="N307" s="640"/>
      <c r="O307" s="640"/>
      <c r="P307" s="505"/>
      <c r="Q307" s="421"/>
    </row>
    <row r="308" spans="1:17" s="241" customFormat="1" ht="131.25" customHeight="1">
      <c r="A308" s="777">
        <v>275</v>
      </c>
      <c r="B308" s="506" t="s">
        <v>287</v>
      </c>
      <c r="C308" s="506" t="s">
        <v>86</v>
      </c>
      <c r="D308" s="507" t="s">
        <v>1307</v>
      </c>
      <c r="E308" s="506" t="s">
        <v>637</v>
      </c>
      <c r="F308" s="210" t="s">
        <v>1308</v>
      </c>
      <c r="G308" s="506" t="s">
        <v>72</v>
      </c>
      <c r="H308" s="506">
        <v>24</v>
      </c>
      <c r="I308" s="366">
        <v>10000000</v>
      </c>
      <c r="J308" s="366">
        <v>2266289</v>
      </c>
      <c r="K308" s="188" t="s">
        <v>1309</v>
      </c>
      <c r="L308" s="505"/>
      <c r="M308" s="505"/>
      <c r="N308" s="640"/>
      <c r="O308" s="640"/>
      <c r="P308" s="505"/>
      <c r="Q308" s="421"/>
    </row>
    <row r="309" spans="1:17" s="241" customFormat="1" ht="178.5" customHeight="1">
      <c r="A309" s="777">
        <v>276</v>
      </c>
      <c r="B309" s="506" t="s">
        <v>32</v>
      </c>
      <c r="C309" s="506" t="s">
        <v>40</v>
      </c>
      <c r="D309" s="328" t="s">
        <v>1310</v>
      </c>
      <c r="E309" s="506" t="s">
        <v>637</v>
      </c>
      <c r="F309" s="356" t="s">
        <v>1311</v>
      </c>
      <c r="G309" s="506" t="s">
        <v>72</v>
      </c>
      <c r="H309" s="328">
        <v>36</v>
      </c>
      <c r="I309" s="366">
        <v>27120000</v>
      </c>
      <c r="J309" s="520">
        <f>I309/4.4125</f>
        <v>6146175.6373937679</v>
      </c>
      <c r="K309" s="506" t="s">
        <v>1312</v>
      </c>
      <c r="L309" s="505"/>
      <c r="M309" s="505"/>
      <c r="N309" s="640"/>
      <c r="O309" s="640"/>
      <c r="P309" s="505"/>
      <c r="Q309" s="421"/>
    </row>
    <row r="310" spans="1:17" s="345" customFormat="1" ht="180.75" customHeight="1">
      <c r="A310" s="777">
        <v>277</v>
      </c>
      <c r="B310" s="506" t="s">
        <v>32</v>
      </c>
      <c r="C310" s="506" t="s">
        <v>40</v>
      </c>
      <c r="D310" s="506" t="s">
        <v>1313</v>
      </c>
      <c r="E310" s="506" t="s">
        <v>637</v>
      </c>
      <c r="F310" s="210" t="s">
        <v>1314</v>
      </c>
      <c r="G310" s="506" t="s">
        <v>72</v>
      </c>
      <c r="H310" s="506">
        <v>36</v>
      </c>
      <c r="I310" s="366">
        <v>6780000</v>
      </c>
      <c r="J310" s="366">
        <f>I310/4.4125</f>
        <v>1536543.909348442</v>
      </c>
      <c r="K310" s="506" t="s">
        <v>1312</v>
      </c>
      <c r="L310" s="544"/>
      <c r="M310" s="544"/>
      <c r="N310" s="544"/>
      <c r="O310" s="544"/>
      <c r="P310" s="544"/>
      <c r="Q310" s="668"/>
    </row>
    <row r="311" spans="1:17" s="343" customFormat="1" ht="117" customHeight="1">
      <c r="A311" s="777">
        <v>278</v>
      </c>
      <c r="B311" s="715" t="s">
        <v>43</v>
      </c>
      <c r="C311" s="715" t="s">
        <v>44</v>
      </c>
      <c r="D311" s="713" t="s">
        <v>1315</v>
      </c>
      <c r="E311" s="188" t="s">
        <v>1197</v>
      </c>
      <c r="F311" s="713" t="s">
        <v>1316</v>
      </c>
      <c r="G311" s="716" t="s">
        <v>1824</v>
      </c>
      <c r="H311" s="715">
        <v>24</v>
      </c>
      <c r="I311" s="723">
        <v>70008725</v>
      </c>
      <c r="J311" s="717">
        <v>15866000</v>
      </c>
      <c r="K311" s="188" t="s">
        <v>1138</v>
      </c>
      <c r="L311" s="543"/>
      <c r="M311" s="543"/>
      <c r="N311" s="713" t="s">
        <v>1825</v>
      </c>
      <c r="O311" s="721" t="s">
        <v>1823</v>
      </c>
      <c r="P311" s="543"/>
      <c r="Q311" s="666"/>
    </row>
    <row r="312" spans="1:17" s="343" customFormat="1" ht="73.5" customHeight="1">
      <c r="A312" s="777">
        <v>279</v>
      </c>
      <c r="B312" s="715" t="s">
        <v>43</v>
      </c>
      <c r="C312" s="715" t="s">
        <v>44</v>
      </c>
      <c r="D312" s="713" t="s">
        <v>1318</v>
      </c>
      <c r="E312" s="188" t="s">
        <v>1197</v>
      </c>
      <c r="F312" s="713" t="s">
        <v>1319</v>
      </c>
      <c r="G312" s="335" t="s">
        <v>611</v>
      </c>
      <c r="H312" s="715">
        <v>24</v>
      </c>
      <c r="I312" s="723">
        <v>13730000</v>
      </c>
      <c r="J312" s="717">
        <v>3111614.73</v>
      </c>
      <c r="K312" s="188" t="s">
        <v>1138</v>
      </c>
      <c r="L312" s="543"/>
      <c r="M312" s="543"/>
      <c r="N312" s="543"/>
      <c r="O312" s="543" t="s">
        <v>1823</v>
      </c>
      <c r="P312" s="543"/>
      <c r="Q312" s="666"/>
    </row>
    <row r="313" spans="1:17" s="343" customFormat="1" ht="69" customHeight="1">
      <c r="A313" s="777">
        <v>280</v>
      </c>
      <c r="B313" s="715" t="s">
        <v>43</v>
      </c>
      <c r="C313" s="715" t="s">
        <v>44</v>
      </c>
      <c r="D313" s="713" t="s">
        <v>1320</v>
      </c>
      <c r="E313" s="716" t="s">
        <v>1197</v>
      </c>
      <c r="F313" s="713" t="s">
        <v>1321</v>
      </c>
      <c r="G313" s="335" t="s">
        <v>1322</v>
      </c>
      <c r="H313" s="715">
        <v>24</v>
      </c>
      <c r="I313" s="723">
        <v>6002000</v>
      </c>
      <c r="J313" s="717">
        <v>1360226.62</v>
      </c>
      <c r="K313" s="188" t="s">
        <v>1138</v>
      </c>
      <c r="L313" s="543"/>
      <c r="M313" s="543"/>
      <c r="N313" s="543"/>
      <c r="O313" s="543" t="s">
        <v>1823</v>
      </c>
      <c r="P313" s="543"/>
      <c r="Q313" s="666"/>
    </row>
    <row r="314" spans="1:17" s="343" customFormat="1" ht="67.5" customHeight="1">
      <c r="A314" s="777">
        <v>281</v>
      </c>
      <c r="B314" s="715" t="s">
        <v>43</v>
      </c>
      <c r="C314" s="715" t="s">
        <v>44</v>
      </c>
      <c r="D314" s="713" t="s">
        <v>1323</v>
      </c>
      <c r="E314" s="716" t="s">
        <v>1197</v>
      </c>
      <c r="F314" s="713" t="s">
        <v>1324</v>
      </c>
      <c r="G314" s="335" t="s">
        <v>611</v>
      </c>
      <c r="H314" s="715">
        <v>24</v>
      </c>
      <c r="I314" s="723">
        <v>7693000</v>
      </c>
      <c r="J314" s="717">
        <v>1743456.09</v>
      </c>
      <c r="K314" s="188" t="s">
        <v>1138</v>
      </c>
      <c r="L314" s="543"/>
      <c r="M314" s="543"/>
      <c r="N314" s="543"/>
      <c r="O314" s="543" t="s">
        <v>1823</v>
      </c>
      <c r="P314" s="543"/>
      <c r="Q314" s="666"/>
    </row>
    <row r="315" spans="1:17" s="343" customFormat="1" ht="90" customHeight="1">
      <c r="A315" s="777">
        <v>282</v>
      </c>
      <c r="B315" s="715" t="s">
        <v>43</v>
      </c>
      <c r="C315" s="715" t="s">
        <v>44</v>
      </c>
      <c r="D315" s="713" t="s">
        <v>1325</v>
      </c>
      <c r="E315" s="716" t="s">
        <v>1197</v>
      </c>
      <c r="F315" s="713" t="s">
        <v>1326</v>
      </c>
      <c r="G315" s="335" t="s">
        <v>611</v>
      </c>
      <c r="H315" s="715">
        <v>24</v>
      </c>
      <c r="I315" s="723">
        <v>12980000</v>
      </c>
      <c r="J315" s="717">
        <v>2941653.05</v>
      </c>
      <c r="K315" s="188" t="s">
        <v>1138</v>
      </c>
      <c r="L315" s="543"/>
      <c r="M315" s="543"/>
      <c r="N315" s="543"/>
      <c r="O315" s="543" t="s">
        <v>1823</v>
      </c>
      <c r="P315" s="543"/>
      <c r="Q315" s="666"/>
    </row>
    <row r="316" spans="1:17" s="343" customFormat="1" ht="123" customHeight="1">
      <c r="A316" s="777">
        <v>283</v>
      </c>
      <c r="B316" s="715" t="s">
        <v>43</v>
      </c>
      <c r="C316" s="715" t="s">
        <v>44</v>
      </c>
      <c r="D316" s="713" t="s">
        <v>1327</v>
      </c>
      <c r="E316" s="716" t="s">
        <v>1197</v>
      </c>
      <c r="F316" s="713" t="s">
        <v>1328</v>
      </c>
      <c r="G316" s="188" t="s">
        <v>610</v>
      </c>
      <c r="H316" s="715">
        <v>24</v>
      </c>
      <c r="I316" s="723">
        <v>15000000</v>
      </c>
      <c r="J316" s="717">
        <v>3399433.4270000001</v>
      </c>
      <c r="K316" s="188" t="s">
        <v>1138</v>
      </c>
      <c r="L316" s="543"/>
      <c r="M316" s="543"/>
      <c r="N316" s="543"/>
      <c r="O316" s="543" t="s">
        <v>1823</v>
      </c>
      <c r="P316" s="543"/>
      <c r="Q316" s="666"/>
    </row>
    <row r="317" spans="1:17" s="343" customFormat="1" ht="91.5" customHeight="1">
      <c r="A317" s="777">
        <v>284</v>
      </c>
      <c r="B317" s="715" t="s">
        <v>43</v>
      </c>
      <c r="C317" s="715" t="s">
        <v>44</v>
      </c>
      <c r="D317" s="713" t="s">
        <v>1329</v>
      </c>
      <c r="E317" s="716" t="s">
        <v>1197</v>
      </c>
      <c r="F317" s="713" t="s">
        <v>1330</v>
      </c>
      <c r="G317" s="188" t="s">
        <v>610</v>
      </c>
      <c r="H317" s="715">
        <v>24</v>
      </c>
      <c r="I317" s="723">
        <v>4500000</v>
      </c>
      <c r="J317" s="717">
        <v>1019830.02</v>
      </c>
      <c r="K317" s="188" t="s">
        <v>1138</v>
      </c>
      <c r="L317" s="543"/>
      <c r="M317" s="543"/>
      <c r="N317" s="543"/>
      <c r="O317" s="543" t="s">
        <v>1823</v>
      </c>
      <c r="P317" s="543"/>
      <c r="Q317" s="666"/>
    </row>
    <row r="318" spans="1:17" s="241" customFormat="1" ht="86.25" hidden="1" customHeight="1">
      <c r="A318" s="777">
        <v>285</v>
      </c>
      <c r="B318" s="183"/>
      <c r="C318" s="183"/>
      <c r="D318" s="183"/>
      <c r="E318" s="183"/>
      <c r="F318" s="183"/>
      <c r="G318" s="183"/>
      <c r="H318" s="183"/>
      <c r="I318" s="183"/>
      <c r="J318" s="183"/>
      <c r="K318" s="183"/>
      <c r="L318" s="505"/>
      <c r="M318" s="505"/>
      <c r="N318" s="640"/>
      <c r="O318" s="640"/>
      <c r="P318" s="505"/>
      <c r="Q318" s="421"/>
    </row>
    <row r="319" spans="1:17" s="241" customFormat="1" ht="18" hidden="1" customHeight="1">
      <c r="A319" s="777">
        <v>286</v>
      </c>
      <c r="B319" s="327">
        <v>67</v>
      </c>
      <c r="C319" s="327" t="s">
        <v>239</v>
      </c>
      <c r="D319" s="369"/>
      <c r="E319" s="327"/>
      <c r="F319" s="327"/>
      <c r="G319" s="327" t="s">
        <v>18</v>
      </c>
      <c r="H319" s="327" t="s">
        <v>240</v>
      </c>
      <c r="I319" s="327" t="s">
        <v>241</v>
      </c>
      <c r="J319" s="183"/>
      <c r="K319" s="183"/>
      <c r="L319" s="505"/>
      <c r="M319" s="505"/>
      <c r="N319" s="640"/>
      <c r="O319" s="640"/>
      <c r="P319" s="505"/>
      <c r="Q319" s="421"/>
    </row>
    <row r="320" spans="1:17" s="241" customFormat="1" ht="86.25" hidden="1" customHeight="1">
      <c r="A320" s="777">
        <v>287</v>
      </c>
      <c r="B320" s="327">
        <v>33</v>
      </c>
      <c r="C320" s="359" t="s">
        <v>242</v>
      </c>
      <c r="D320" s="370"/>
      <c r="E320" s="359"/>
      <c r="F320" s="359"/>
      <c r="G320" s="359" t="s">
        <v>243</v>
      </c>
      <c r="H320" s="371" t="s">
        <v>73</v>
      </c>
      <c r="I320" s="327" t="s">
        <v>244</v>
      </c>
      <c r="J320" s="183"/>
      <c r="K320" s="183"/>
      <c r="L320" s="505"/>
      <c r="M320" s="505"/>
      <c r="N320" s="640"/>
      <c r="O320" s="640"/>
      <c r="P320" s="505"/>
      <c r="Q320" s="421"/>
    </row>
    <row r="321" spans="1:17" s="241" customFormat="1" ht="86.25" hidden="1" customHeight="1">
      <c r="A321" s="777">
        <v>288</v>
      </c>
      <c r="B321" s="327">
        <v>124</v>
      </c>
      <c r="C321" s="327" t="s">
        <v>245</v>
      </c>
      <c r="D321" s="369"/>
      <c r="E321" s="327"/>
      <c r="F321" s="327"/>
      <c r="G321" s="327"/>
      <c r="H321" s="327"/>
      <c r="I321" s="327"/>
      <c r="J321" s="183"/>
      <c r="K321" s="183"/>
      <c r="L321" s="505"/>
      <c r="M321" s="505"/>
      <c r="N321" s="640"/>
      <c r="O321" s="640"/>
      <c r="P321" s="505"/>
      <c r="Q321" s="421"/>
    </row>
    <row r="322" spans="1:17" s="241" customFormat="1" ht="86.25" hidden="1" customHeight="1">
      <c r="A322" s="777">
        <v>289</v>
      </c>
      <c r="B322" s="327">
        <v>125</v>
      </c>
      <c r="C322" s="327" t="s">
        <v>246</v>
      </c>
      <c r="D322" s="369"/>
      <c r="E322" s="327"/>
      <c r="F322" s="327"/>
      <c r="G322" s="327"/>
      <c r="H322" s="327"/>
      <c r="I322" s="327"/>
      <c r="J322" s="183"/>
      <c r="K322" s="183"/>
      <c r="L322" s="505"/>
      <c r="M322" s="505"/>
      <c r="N322" s="640"/>
      <c r="O322" s="640"/>
      <c r="P322" s="505"/>
      <c r="Q322" s="421"/>
    </row>
    <row r="323" spans="1:17" s="241" customFormat="1" ht="86.25" hidden="1" customHeight="1">
      <c r="A323" s="777">
        <v>290</v>
      </c>
      <c r="B323" s="327">
        <v>126</v>
      </c>
      <c r="C323" s="327" t="s">
        <v>247</v>
      </c>
      <c r="D323" s="369"/>
      <c r="E323" s="327"/>
      <c r="F323" s="327"/>
      <c r="G323" s="327"/>
      <c r="H323" s="327"/>
      <c r="I323" s="327"/>
      <c r="J323" s="183"/>
      <c r="K323" s="183"/>
      <c r="L323" s="505"/>
      <c r="M323" s="505"/>
      <c r="N323" s="640"/>
      <c r="O323" s="640"/>
      <c r="P323" s="505"/>
      <c r="Q323" s="421"/>
    </row>
    <row r="324" spans="1:17" s="241" customFormat="1" ht="86.25" hidden="1" customHeight="1">
      <c r="A324" s="777">
        <v>291</v>
      </c>
      <c r="B324" s="327">
        <v>127</v>
      </c>
      <c r="C324" s="327" t="s">
        <v>248</v>
      </c>
      <c r="D324" s="369"/>
      <c r="E324" s="327"/>
      <c r="F324" s="327"/>
      <c r="G324" s="327"/>
      <c r="H324" s="327"/>
      <c r="I324" s="327"/>
      <c r="J324" s="183"/>
      <c r="K324" s="183"/>
      <c r="L324" s="505"/>
      <c r="M324" s="505"/>
      <c r="N324" s="640"/>
      <c r="O324" s="640"/>
      <c r="P324" s="505"/>
      <c r="Q324" s="421"/>
    </row>
    <row r="325" spans="1:17" s="241" customFormat="1" ht="86.25" hidden="1" customHeight="1">
      <c r="A325" s="777">
        <v>292</v>
      </c>
      <c r="B325" s="327">
        <v>128</v>
      </c>
      <c r="C325" s="327" t="s">
        <v>249</v>
      </c>
      <c r="D325" s="369"/>
      <c r="E325" s="327"/>
      <c r="F325" s="327"/>
      <c r="G325" s="327"/>
      <c r="H325" s="327"/>
      <c r="I325" s="327"/>
      <c r="J325" s="183"/>
      <c r="K325" s="183"/>
      <c r="L325" s="505"/>
      <c r="M325" s="505"/>
      <c r="N325" s="640"/>
      <c r="O325" s="640"/>
      <c r="P325" s="505"/>
      <c r="Q325" s="421"/>
    </row>
    <row r="326" spans="1:17" s="241" customFormat="1" ht="86.25" hidden="1" customHeight="1">
      <c r="A326" s="777">
        <v>293</v>
      </c>
      <c r="B326" s="327">
        <v>129</v>
      </c>
      <c r="C326" s="327" t="s">
        <v>250</v>
      </c>
      <c r="D326" s="369"/>
      <c r="E326" s="327"/>
      <c r="F326" s="327"/>
      <c r="G326" s="327"/>
      <c r="H326" s="327"/>
      <c r="I326" s="327"/>
      <c r="J326" s="183"/>
      <c r="K326" s="183"/>
      <c r="L326" s="505"/>
      <c r="M326" s="505"/>
      <c r="N326" s="640"/>
      <c r="O326" s="640"/>
      <c r="P326" s="505"/>
      <c r="Q326" s="421"/>
    </row>
    <row r="327" spans="1:17" s="241" customFormat="1" ht="86.25" hidden="1" customHeight="1">
      <c r="A327" s="777">
        <v>294</v>
      </c>
      <c r="B327" s="327">
        <v>130</v>
      </c>
      <c r="C327" s="327" t="s">
        <v>251</v>
      </c>
      <c r="D327" s="369"/>
      <c r="E327" s="327"/>
      <c r="F327" s="327"/>
      <c r="G327" s="327"/>
      <c r="H327" s="327"/>
      <c r="I327" s="327"/>
      <c r="J327" s="183"/>
      <c r="K327" s="183"/>
      <c r="L327" s="505"/>
      <c r="M327" s="505"/>
      <c r="N327" s="640"/>
      <c r="O327" s="640"/>
      <c r="P327" s="505"/>
      <c r="Q327" s="421"/>
    </row>
    <row r="328" spans="1:17" s="241" customFormat="1" ht="86.25" hidden="1" customHeight="1">
      <c r="A328" s="777">
        <v>295</v>
      </c>
      <c r="B328" s="327">
        <v>131</v>
      </c>
      <c r="C328" s="327" t="s">
        <v>252</v>
      </c>
      <c r="D328" s="369"/>
      <c r="E328" s="327"/>
      <c r="F328" s="327"/>
      <c r="G328" s="327"/>
      <c r="H328" s="327"/>
      <c r="I328" s="327"/>
      <c r="J328" s="183"/>
      <c r="K328" s="183"/>
      <c r="L328" s="505"/>
      <c r="M328" s="505"/>
      <c r="N328" s="640"/>
      <c r="O328" s="640"/>
      <c r="P328" s="505"/>
      <c r="Q328" s="421"/>
    </row>
    <row r="329" spans="1:17" s="241" customFormat="1" ht="86.25" hidden="1" customHeight="1">
      <c r="A329" s="777">
        <v>296</v>
      </c>
      <c r="B329" s="327">
        <v>132</v>
      </c>
      <c r="C329" s="327" t="s">
        <v>253</v>
      </c>
      <c r="D329" s="369"/>
      <c r="E329" s="327"/>
      <c r="F329" s="327"/>
      <c r="G329" s="327"/>
      <c r="H329" s="327"/>
      <c r="I329" s="327"/>
      <c r="J329" s="183"/>
      <c r="K329" s="183"/>
      <c r="L329" s="505"/>
      <c r="M329" s="505"/>
      <c r="N329" s="640"/>
      <c r="O329" s="640"/>
      <c r="P329" s="505"/>
      <c r="Q329" s="421"/>
    </row>
    <row r="330" spans="1:17" s="343" customFormat="1" ht="64.5" customHeight="1">
      <c r="A330" s="777">
        <v>297</v>
      </c>
      <c r="B330" s="715" t="s">
        <v>43</v>
      </c>
      <c r="C330" s="715" t="s">
        <v>44</v>
      </c>
      <c r="D330" s="339" t="s">
        <v>1331</v>
      </c>
      <c r="E330" s="716" t="s">
        <v>1197</v>
      </c>
      <c r="F330" s="339" t="s">
        <v>1332</v>
      </c>
      <c r="G330" s="188" t="s">
        <v>610</v>
      </c>
      <c r="H330" s="715">
        <v>24</v>
      </c>
      <c r="I330" s="723">
        <v>3640313</v>
      </c>
      <c r="J330" s="717">
        <v>825000</v>
      </c>
      <c r="K330" s="188" t="s">
        <v>1333</v>
      </c>
      <c r="L330" s="543"/>
      <c r="M330" s="543"/>
      <c r="N330" s="543"/>
      <c r="O330" s="543" t="s">
        <v>1822</v>
      </c>
      <c r="P330" s="543"/>
      <c r="Q330" s="666"/>
    </row>
    <row r="331" spans="1:17" s="322" customFormat="1" ht="117" customHeight="1">
      <c r="A331" s="777">
        <v>298</v>
      </c>
      <c r="B331" s="188" t="s">
        <v>1408</v>
      </c>
      <c r="C331" s="188" t="s">
        <v>44</v>
      </c>
      <c r="D331" s="188" t="s">
        <v>1334</v>
      </c>
      <c r="E331" s="188" t="s">
        <v>1281</v>
      </c>
      <c r="F331" s="339" t="s">
        <v>1335</v>
      </c>
      <c r="G331" s="188" t="s">
        <v>610</v>
      </c>
      <c r="H331" s="188">
        <v>36</v>
      </c>
      <c r="I331" s="239">
        <v>17650000</v>
      </c>
      <c r="J331" s="239">
        <v>4000000</v>
      </c>
      <c r="K331" s="188" t="s">
        <v>1292</v>
      </c>
      <c r="L331" s="541"/>
      <c r="M331" s="541"/>
      <c r="N331" s="541"/>
      <c r="O331" s="541" t="s">
        <v>1822</v>
      </c>
      <c r="P331" s="541"/>
      <c r="Q331" s="663"/>
    </row>
    <row r="332" spans="1:17" s="322" customFormat="1" ht="194.25" customHeight="1">
      <c r="A332" s="777">
        <v>299</v>
      </c>
      <c r="B332" s="188" t="s">
        <v>1336</v>
      </c>
      <c r="C332" s="188" t="s">
        <v>40</v>
      </c>
      <c r="D332" s="188" t="s">
        <v>1337</v>
      </c>
      <c r="E332" s="188" t="s">
        <v>637</v>
      </c>
      <c r="F332" s="339" t="s">
        <v>1338</v>
      </c>
      <c r="G332" s="188" t="s">
        <v>72</v>
      </c>
      <c r="H332" s="188">
        <v>24</v>
      </c>
      <c r="I332" s="239">
        <v>32747908.789999999</v>
      </c>
      <c r="J332" s="239">
        <v>7421622</v>
      </c>
      <c r="K332" s="188" t="s">
        <v>1339</v>
      </c>
      <c r="L332" s="541"/>
      <c r="M332" s="541"/>
      <c r="N332" s="541"/>
      <c r="O332" s="541" t="s">
        <v>1822</v>
      </c>
      <c r="P332" s="541"/>
      <c r="Q332" s="663"/>
    </row>
    <row r="333" spans="1:17" s="326" customFormat="1" ht="67.5" customHeight="1">
      <c r="A333" s="777">
        <v>300</v>
      </c>
      <c r="B333" s="188" t="s">
        <v>1409</v>
      </c>
      <c r="C333" s="188" t="s">
        <v>44</v>
      </c>
      <c r="D333" s="188" t="s">
        <v>63</v>
      </c>
      <c r="E333" s="188" t="s">
        <v>58</v>
      </c>
      <c r="F333" s="339" t="s">
        <v>1340</v>
      </c>
      <c r="G333" s="188" t="s">
        <v>1341</v>
      </c>
      <c r="H333" s="188">
        <v>36</v>
      </c>
      <c r="I333" s="188" t="s">
        <v>1342</v>
      </c>
      <c r="J333" s="188" t="s">
        <v>1343</v>
      </c>
      <c r="K333" s="188" t="s">
        <v>592</v>
      </c>
      <c r="L333" s="188"/>
      <c r="M333" s="188"/>
      <c r="N333" s="188"/>
      <c r="O333" s="188" t="s">
        <v>1822</v>
      </c>
      <c r="P333" s="188"/>
    </row>
    <row r="334" spans="1:17" s="241" customFormat="1" ht="44.25" customHeight="1">
      <c r="A334" s="777">
        <v>301</v>
      </c>
      <c r="B334" s="340" t="s">
        <v>81</v>
      </c>
      <c r="C334" s="341" t="s">
        <v>40</v>
      </c>
      <c r="D334" s="340" t="s">
        <v>1344</v>
      </c>
      <c r="E334" s="340" t="s">
        <v>81</v>
      </c>
      <c r="F334" s="374" t="s">
        <v>1345</v>
      </c>
      <c r="G334" s="341" t="s">
        <v>1317</v>
      </c>
      <c r="H334" s="341">
        <v>24</v>
      </c>
      <c r="I334" s="354">
        <f>J334*4.4125</f>
        <v>2206250</v>
      </c>
      <c r="J334" s="545">
        <v>500000</v>
      </c>
      <c r="K334" s="183" t="s">
        <v>1346</v>
      </c>
      <c r="L334" s="505"/>
      <c r="M334" s="505"/>
      <c r="N334" s="640"/>
      <c r="O334" s="640"/>
      <c r="P334" s="505"/>
      <c r="Q334" s="421"/>
    </row>
    <row r="335" spans="1:17" s="241" customFormat="1" ht="54" hidden="1" customHeight="1">
      <c r="A335" s="193">
        <v>33</v>
      </c>
      <c r="B335" s="375">
        <v>33</v>
      </c>
      <c r="C335" s="376" t="s">
        <v>242</v>
      </c>
      <c r="D335" s="377"/>
      <c r="E335" s="376"/>
      <c r="F335" s="376"/>
      <c r="G335" s="376" t="s">
        <v>243</v>
      </c>
      <c r="H335" s="371" t="s">
        <v>73</v>
      </c>
      <c r="I335" s="375" t="s">
        <v>244</v>
      </c>
      <c r="J335" s="193"/>
      <c r="K335" s="193"/>
      <c r="L335" s="505"/>
      <c r="M335" s="505"/>
      <c r="N335" s="640"/>
      <c r="O335" s="640"/>
      <c r="P335" s="505"/>
      <c r="Q335" s="421"/>
    </row>
    <row r="336" spans="1:17" s="241" customFormat="1" ht="54" hidden="1" customHeight="1">
      <c r="A336" s="193">
        <v>124</v>
      </c>
      <c r="B336" s="375">
        <v>124</v>
      </c>
      <c r="C336" s="375" t="s">
        <v>245</v>
      </c>
      <c r="D336" s="378"/>
      <c r="E336" s="375"/>
      <c r="F336" s="375"/>
      <c r="G336" s="375"/>
      <c r="H336" s="375"/>
      <c r="I336" s="375"/>
      <c r="J336" s="193"/>
      <c r="K336" s="193"/>
      <c r="L336" s="505"/>
      <c r="M336" s="505"/>
      <c r="N336" s="640"/>
      <c r="O336" s="640"/>
      <c r="P336" s="505"/>
      <c r="Q336" s="421"/>
    </row>
    <row r="337" spans="1:17" s="241" customFormat="1" ht="54" hidden="1" customHeight="1">
      <c r="A337" s="193">
        <v>125</v>
      </c>
      <c r="B337" s="375">
        <v>125</v>
      </c>
      <c r="C337" s="375" t="s">
        <v>246</v>
      </c>
      <c r="D337" s="378"/>
      <c r="E337" s="375"/>
      <c r="F337" s="375"/>
      <c r="G337" s="375"/>
      <c r="H337" s="375"/>
      <c r="I337" s="375"/>
      <c r="J337" s="193"/>
      <c r="K337" s="193"/>
      <c r="L337" s="505"/>
      <c r="M337" s="505"/>
      <c r="N337" s="640"/>
      <c r="O337" s="640"/>
      <c r="P337" s="505"/>
      <c r="Q337" s="421"/>
    </row>
    <row r="338" spans="1:17" s="241" customFormat="1" ht="54" hidden="1" customHeight="1">
      <c r="A338" s="193">
        <v>126</v>
      </c>
      <c r="B338" s="375">
        <v>126</v>
      </c>
      <c r="C338" s="375" t="s">
        <v>247</v>
      </c>
      <c r="D338" s="378"/>
      <c r="E338" s="375"/>
      <c r="F338" s="375"/>
      <c r="G338" s="375"/>
      <c r="H338" s="375"/>
      <c r="I338" s="375"/>
      <c r="J338" s="193"/>
      <c r="K338" s="193"/>
      <c r="L338" s="505"/>
      <c r="M338" s="505"/>
      <c r="N338" s="640"/>
      <c r="O338" s="640"/>
      <c r="P338" s="505"/>
      <c r="Q338" s="421"/>
    </row>
    <row r="339" spans="1:17" s="241" customFormat="1" ht="54" hidden="1" customHeight="1">
      <c r="A339" s="193">
        <v>127</v>
      </c>
      <c r="B339" s="375">
        <v>127</v>
      </c>
      <c r="C339" s="375" t="s">
        <v>248</v>
      </c>
      <c r="D339" s="378"/>
      <c r="E339" s="375"/>
      <c r="F339" s="375"/>
      <c r="G339" s="375"/>
      <c r="H339" s="375"/>
      <c r="I339" s="375"/>
      <c r="J339" s="193"/>
      <c r="K339" s="193"/>
      <c r="L339" s="505"/>
      <c r="M339" s="505"/>
      <c r="N339" s="640"/>
      <c r="O339" s="640"/>
      <c r="P339" s="505"/>
      <c r="Q339" s="421"/>
    </row>
    <row r="340" spans="1:17" s="241" customFormat="1" ht="54" hidden="1" customHeight="1">
      <c r="A340" s="193">
        <v>128</v>
      </c>
      <c r="B340" s="375">
        <v>128</v>
      </c>
      <c r="C340" s="375" t="s">
        <v>249</v>
      </c>
      <c r="D340" s="378"/>
      <c r="E340" s="375"/>
      <c r="F340" s="375"/>
      <c r="G340" s="375"/>
      <c r="H340" s="375"/>
      <c r="I340" s="375"/>
      <c r="J340" s="193"/>
      <c r="K340" s="193"/>
      <c r="L340" s="505"/>
      <c r="M340" s="505"/>
      <c r="N340" s="640"/>
      <c r="O340" s="640"/>
      <c r="P340" s="505"/>
      <c r="Q340" s="421"/>
    </row>
    <row r="341" spans="1:17" s="241" customFormat="1" ht="54" hidden="1" customHeight="1">
      <c r="A341" s="193">
        <v>129</v>
      </c>
      <c r="B341" s="375">
        <v>129</v>
      </c>
      <c r="C341" s="375" t="s">
        <v>250</v>
      </c>
      <c r="D341" s="378"/>
      <c r="E341" s="375"/>
      <c r="F341" s="375"/>
      <c r="G341" s="375"/>
      <c r="H341" s="375"/>
      <c r="I341" s="375"/>
      <c r="J341" s="193"/>
      <c r="K341" s="193"/>
      <c r="L341" s="505"/>
      <c r="M341" s="505"/>
      <c r="N341" s="640"/>
      <c r="O341" s="640"/>
      <c r="P341" s="505"/>
      <c r="Q341" s="421"/>
    </row>
    <row r="342" spans="1:17" s="241" customFormat="1" ht="54" hidden="1" customHeight="1">
      <c r="A342" s="193">
        <v>130</v>
      </c>
      <c r="B342" s="375">
        <v>130</v>
      </c>
      <c r="C342" s="375" t="s">
        <v>251</v>
      </c>
      <c r="D342" s="378"/>
      <c r="E342" s="375"/>
      <c r="F342" s="375"/>
      <c r="G342" s="375"/>
      <c r="H342" s="375"/>
      <c r="I342" s="375"/>
      <c r="J342" s="193"/>
      <c r="K342" s="193"/>
      <c r="L342" s="505"/>
      <c r="M342" s="505"/>
      <c r="N342" s="640"/>
      <c r="O342" s="640"/>
      <c r="P342" s="505"/>
      <c r="Q342" s="421"/>
    </row>
    <row r="343" spans="1:17" s="241" customFormat="1" ht="54" hidden="1" customHeight="1">
      <c r="A343" s="193">
        <v>131</v>
      </c>
      <c r="B343" s="375">
        <v>131</v>
      </c>
      <c r="C343" s="375" t="s">
        <v>252</v>
      </c>
      <c r="D343" s="378"/>
      <c r="E343" s="375"/>
      <c r="F343" s="375"/>
      <c r="G343" s="375"/>
      <c r="H343" s="375"/>
      <c r="I343" s="375"/>
      <c r="J343" s="193"/>
      <c r="K343" s="193"/>
      <c r="L343" s="505"/>
      <c r="M343" s="505"/>
      <c r="N343" s="640"/>
      <c r="O343" s="640"/>
      <c r="P343" s="505"/>
      <c r="Q343" s="421"/>
    </row>
    <row r="344" spans="1:17" s="241" customFormat="1" ht="54" hidden="1" customHeight="1">
      <c r="A344" s="193">
        <v>132</v>
      </c>
      <c r="B344" s="375">
        <v>132</v>
      </c>
      <c r="C344" s="375" t="s">
        <v>253</v>
      </c>
      <c r="D344" s="378"/>
      <c r="E344" s="375"/>
      <c r="F344" s="375"/>
      <c r="G344" s="375"/>
      <c r="H344" s="375"/>
      <c r="I344" s="375"/>
      <c r="J344" s="193"/>
      <c r="K344" s="193"/>
      <c r="L344" s="505"/>
      <c r="M344" s="505"/>
      <c r="N344" s="640"/>
      <c r="O344" s="640"/>
      <c r="P344" s="505"/>
      <c r="Q344" s="421"/>
    </row>
    <row r="345" spans="1:17" s="241" customFormat="1" ht="54" hidden="1" customHeight="1">
      <c r="A345" s="798"/>
      <c r="B345" s="794"/>
      <c r="C345" s="794"/>
      <c r="D345" s="794"/>
      <c r="E345" s="794"/>
      <c r="F345" s="794"/>
      <c r="G345" s="794"/>
      <c r="H345" s="794"/>
      <c r="I345" s="794"/>
      <c r="J345" s="193"/>
      <c r="K345" s="193"/>
      <c r="L345" s="505"/>
      <c r="M345" s="505"/>
      <c r="N345" s="640"/>
      <c r="O345" s="640"/>
      <c r="P345" s="505"/>
      <c r="Q345" s="421"/>
    </row>
    <row r="346" spans="1:17" s="241" customFormat="1" ht="60.75" customHeight="1">
      <c r="A346" s="193">
        <v>302</v>
      </c>
      <c r="B346" s="340" t="s">
        <v>81</v>
      </c>
      <c r="C346" s="341" t="s">
        <v>40</v>
      </c>
      <c r="D346" s="342" t="s">
        <v>1347</v>
      </c>
      <c r="E346" s="340" t="s">
        <v>81</v>
      </c>
      <c r="F346" s="330" t="s">
        <v>1348</v>
      </c>
      <c r="G346" s="341" t="s">
        <v>704</v>
      </c>
      <c r="H346" s="341">
        <v>36</v>
      </c>
      <c r="I346" s="354">
        <f>J346*4.4125</f>
        <v>7942499.9999999991</v>
      </c>
      <c r="J346" s="545">
        <v>1800000</v>
      </c>
      <c r="K346" s="183" t="s">
        <v>1349</v>
      </c>
      <c r="L346" s="505"/>
      <c r="M346" s="505"/>
      <c r="N346" s="640"/>
      <c r="O346" s="640"/>
      <c r="P346" s="505"/>
      <c r="Q346" s="421"/>
    </row>
    <row r="347" spans="1:17" s="344" customFormat="1" ht="51" customHeight="1">
      <c r="A347" s="193">
        <v>303</v>
      </c>
      <c r="B347" s="340" t="s">
        <v>83</v>
      </c>
      <c r="C347" s="372" t="s">
        <v>40</v>
      </c>
      <c r="D347" s="210" t="s">
        <v>1350</v>
      </c>
      <c r="E347" s="373" t="s">
        <v>83</v>
      </c>
      <c r="F347" s="210" t="s">
        <v>1351</v>
      </c>
      <c r="G347" s="506" t="s">
        <v>610</v>
      </c>
      <c r="H347" s="372">
        <v>24</v>
      </c>
      <c r="I347" s="354">
        <v>6189400</v>
      </c>
      <c r="J347" s="524">
        <v>1400000</v>
      </c>
      <c r="K347" s="183" t="s">
        <v>1352</v>
      </c>
      <c r="L347" s="468"/>
      <c r="M347" s="468"/>
      <c r="N347" s="468"/>
      <c r="O347" s="468"/>
      <c r="P347" s="468"/>
      <c r="Q347" s="667"/>
    </row>
    <row r="348" spans="1:17" s="241" customFormat="1" ht="48.75" customHeight="1">
      <c r="A348" s="193">
        <v>304</v>
      </c>
      <c r="B348" s="328" t="s">
        <v>83</v>
      </c>
      <c r="C348" s="328" t="s">
        <v>40</v>
      </c>
      <c r="D348" s="356" t="s">
        <v>1353</v>
      </c>
      <c r="E348" s="328" t="s">
        <v>83</v>
      </c>
      <c r="F348" s="356" t="s">
        <v>1354</v>
      </c>
      <c r="G348" s="506" t="s">
        <v>610</v>
      </c>
      <c r="H348" s="328">
        <v>36</v>
      </c>
      <c r="I348" s="368">
        <v>5747300</v>
      </c>
      <c r="J348" s="520">
        <v>1300000</v>
      </c>
      <c r="K348" s="183" t="s">
        <v>1352</v>
      </c>
      <c r="L348" s="505"/>
      <c r="M348" s="505"/>
      <c r="N348" s="640"/>
      <c r="O348" s="640"/>
      <c r="P348" s="505"/>
      <c r="Q348" s="421"/>
    </row>
    <row r="349" spans="1:17" s="241" customFormat="1" ht="45" customHeight="1">
      <c r="A349" s="193">
        <v>305</v>
      </c>
      <c r="B349" s="329" t="s">
        <v>695</v>
      </c>
      <c r="C349" s="328" t="s">
        <v>40</v>
      </c>
      <c r="D349" s="183" t="s">
        <v>1355</v>
      </c>
      <c r="E349" s="340" t="s">
        <v>695</v>
      </c>
      <c r="F349" s="190" t="s">
        <v>1356</v>
      </c>
      <c r="G349" s="329" t="s">
        <v>1357</v>
      </c>
      <c r="H349" s="329">
        <v>12</v>
      </c>
      <c r="I349" s="206">
        <v>550000</v>
      </c>
      <c r="J349" s="206">
        <v>134000</v>
      </c>
      <c r="K349" s="183" t="s">
        <v>1346</v>
      </c>
      <c r="L349" s="505"/>
      <c r="M349" s="505"/>
      <c r="N349" s="640"/>
      <c r="O349" s="640"/>
      <c r="P349" s="505"/>
      <c r="Q349" s="421"/>
    </row>
    <row r="350" spans="1:17" s="241" customFormat="1" ht="77.25" customHeight="1">
      <c r="A350" s="193">
        <v>306</v>
      </c>
      <c r="B350" s="328" t="s">
        <v>811</v>
      </c>
      <c r="C350" s="329" t="s">
        <v>86</v>
      </c>
      <c r="D350" s="328" t="s">
        <v>1358</v>
      </c>
      <c r="E350" s="328" t="s">
        <v>811</v>
      </c>
      <c r="F350" s="356" t="s">
        <v>1359</v>
      </c>
      <c r="G350" s="506" t="s">
        <v>610</v>
      </c>
      <c r="H350" s="329">
        <v>6</v>
      </c>
      <c r="I350" s="331">
        <f>J350*4.4597</f>
        <v>891940</v>
      </c>
      <c r="J350" s="206">
        <v>200000</v>
      </c>
      <c r="K350" s="183" t="s">
        <v>1346</v>
      </c>
      <c r="L350" s="505"/>
      <c r="M350" s="505"/>
      <c r="N350" s="640"/>
      <c r="O350" s="640"/>
      <c r="P350" s="505"/>
      <c r="Q350" s="421"/>
    </row>
    <row r="351" spans="1:17" s="241" customFormat="1" ht="81" customHeight="1">
      <c r="A351" s="193">
        <v>307</v>
      </c>
      <c r="B351" s="329" t="s">
        <v>1221</v>
      </c>
      <c r="C351" s="329" t="s">
        <v>86</v>
      </c>
      <c r="D351" s="328" t="s">
        <v>1360</v>
      </c>
      <c r="E351" s="328" t="s">
        <v>811</v>
      </c>
      <c r="F351" s="328" t="s">
        <v>1361</v>
      </c>
      <c r="G351" s="506" t="s">
        <v>610</v>
      </c>
      <c r="H351" s="329">
        <v>8</v>
      </c>
      <c r="I351" s="331">
        <f>J351*4.4597</f>
        <v>2229850</v>
      </c>
      <c r="J351" s="206">
        <v>500000</v>
      </c>
      <c r="K351" s="183" t="s">
        <v>1346</v>
      </c>
      <c r="L351" s="505"/>
      <c r="M351" s="505"/>
      <c r="N351" s="640"/>
      <c r="O351" s="640"/>
      <c r="P351" s="505"/>
      <c r="Q351" s="421"/>
    </row>
    <row r="352" spans="1:17" s="241" customFormat="1" ht="73.5" customHeight="1">
      <c r="A352" s="193">
        <v>308</v>
      </c>
      <c r="B352" s="329" t="s">
        <v>1221</v>
      </c>
      <c r="C352" s="329" t="s">
        <v>86</v>
      </c>
      <c r="D352" s="328" t="s">
        <v>1362</v>
      </c>
      <c r="E352" s="328" t="s">
        <v>811</v>
      </c>
      <c r="F352" s="328" t="s">
        <v>1361</v>
      </c>
      <c r="G352" s="506" t="s">
        <v>610</v>
      </c>
      <c r="H352" s="329">
        <v>8</v>
      </c>
      <c r="I352" s="331">
        <f>J352*4.4597</f>
        <v>2229850</v>
      </c>
      <c r="J352" s="206">
        <v>500000</v>
      </c>
      <c r="K352" s="183" t="s">
        <v>1346</v>
      </c>
      <c r="L352" s="505"/>
      <c r="M352" s="505"/>
      <c r="N352" s="640"/>
      <c r="O352" s="640"/>
      <c r="P352" s="505"/>
      <c r="Q352" s="421"/>
    </row>
    <row r="353" spans="1:256" s="241" customFormat="1" ht="54.75" customHeight="1">
      <c r="A353" s="193">
        <v>309</v>
      </c>
      <c r="B353" s="329" t="s">
        <v>1221</v>
      </c>
      <c r="C353" s="329" t="s">
        <v>86</v>
      </c>
      <c r="D353" s="328" t="s">
        <v>1363</v>
      </c>
      <c r="E353" s="328" t="s">
        <v>811</v>
      </c>
      <c r="F353" s="328" t="s">
        <v>1364</v>
      </c>
      <c r="G353" s="506" t="s">
        <v>610</v>
      </c>
      <c r="H353" s="329">
        <v>24</v>
      </c>
      <c r="I353" s="331">
        <f>J353*4.4597</f>
        <v>15608950</v>
      </c>
      <c r="J353" s="206">
        <v>3500000</v>
      </c>
      <c r="K353" s="183" t="s">
        <v>1349</v>
      </c>
      <c r="L353" s="505"/>
      <c r="M353" s="505"/>
      <c r="N353" s="640"/>
      <c r="O353" s="640"/>
      <c r="P353" s="505"/>
      <c r="Q353" s="421"/>
    </row>
    <row r="354" spans="1:256" s="176" customFormat="1" ht="66" customHeight="1">
      <c r="A354" s="193">
        <v>310</v>
      </c>
      <c r="B354" s="498" t="s">
        <v>39</v>
      </c>
      <c r="C354" s="498" t="s">
        <v>40</v>
      </c>
      <c r="D354" s="498" t="s">
        <v>1365</v>
      </c>
      <c r="E354" s="498" t="s">
        <v>1059</v>
      </c>
      <c r="F354" s="498" t="s">
        <v>1366</v>
      </c>
      <c r="G354" s="498" t="s">
        <v>1164</v>
      </c>
      <c r="H354" s="498">
        <v>14</v>
      </c>
      <c r="I354" s="288">
        <f>J354*4.4125</f>
        <v>3529999.9999999995</v>
      </c>
      <c r="J354" s="288">
        <v>800000</v>
      </c>
      <c r="K354" s="183" t="s">
        <v>1713</v>
      </c>
      <c r="L354" s="467"/>
      <c r="M354" s="467"/>
      <c r="N354" s="467"/>
      <c r="O354" s="467"/>
      <c r="P354" s="467"/>
      <c r="Q354" s="650"/>
    </row>
    <row r="355" spans="1:256" s="176" customFormat="1" ht="60" customHeight="1">
      <c r="A355" s="193">
        <v>311</v>
      </c>
      <c r="B355" s="498" t="s">
        <v>39</v>
      </c>
      <c r="C355" s="498" t="s">
        <v>40</v>
      </c>
      <c r="D355" s="498" t="s">
        <v>1367</v>
      </c>
      <c r="E355" s="498" t="s">
        <v>1059</v>
      </c>
      <c r="F355" s="498" t="s">
        <v>1366</v>
      </c>
      <c r="G355" s="498" t="s">
        <v>1164</v>
      </c>
      <c r="H355" s="498">
        <v>12</v>
      </c>
      <c r="I355" s="288">
        <v>4500000</v>
      </c>
      <c r="J355" s="288">
        <v>1000000</v>
      </c>
      <c r="K355" s="183" t="s">
        <v>1712</v>
      </c>
      <c r="L355" s="467"/>
      <c r="M355" s="467"/>
      <c r="N355" s="467"/>
      <c r="O355" s="467"/>
      <c r="P355" s="467"/>
      <c r="Q355" s="650"/>
    </row>
    <row r="356" spans="1:256" s="241" customFormat="1" ht="54" customHeight="1">
      <c r="A356" s="193">
        <v>312</v>
      </c>
      <c r="B356" s="183" t="s">
        <v>674</v>
      </c>
      <c r="C356" s="329" t="s">
        <v>86</v>
      </c>
      <c r="D356" s="183" t="s">
        <v>1368</v>
      </c>
      <c r="E356" s="183" t="s">
        <v>674</v>
      </c>
      <c r="F356" s="183" t="s">
        <v>1369</v>
      </c>
      <c r="G356" s="506" t="s">
        <v>610</v>
      </c>
      <c r="H356" s="183">
        <v>24</v>
      </c>
      <c r="I356" s="206">
        <v>250000</v>
      </c>
      <c r="J356" s="206">
        <v>55500</v>
      </c>
      <c r="K356" s="183" t="s">
        <v>1370</v>
      </c>
      <c r="L356" s="505"/>
      <c r="M356" s="505"/>
      <c r="N356" s="640"/>
      <c r="O356" s="640"/>
      <c r="P356" s="505"/>
      <c r="Q356" s="421"/>
    </row>
    <row r="357" spans="1:256" s="241" customFormat="1" ht="65.25" customHeight="1">
      <c r="A357" s="193">
        <v>313</v>
      </c>
      <c r="B357" s="183" t="s">
        <v>808</v>
      </c>
      <c r="C357" s="329" t="s">
        <v>86</v>
      </c>
      <c r="D357" s="183" t="s">
        <v>1371</v>
      </c>
      <c r="E357" s="183" t="s">
        <v>808</v>
      </c>
      <c r="F357" s="183" t="s">
        <v>1372</v>
      </c>
      <c r="G357" s="183" t="s">
        <v>1373</v>
      </c>
      <c r="H357" s="183">
        <v>24</v>
      </c>
      <c r="I357" s="206" t="s">
        <v>1374</v>
      </c>
      <c r="J357" s="206">
        <v>251364.85</v>
      </c>
      <c r="K357" s="183" t="s">
        <v>1349</v>
      </c>
      <c r="L357" s="505"/>
      <c r="M357" s="505"/>
      <c r="N357" s="640"/>
      <c r="O357" s="640"/>
      <c r="P357" s="505"/>
      <c r="Q357" s="421"/>
    </row>
    <row r="358" spans="1:256" s="241" customFormat="1" ht="51" customHeight="1">
      <c r="A358" s="193">
        <v>314</v>
      </c>
      <c r="B358" s="183" t="s">
        <v>808</v>
      </c>
      <c r="C358" s="329" t="s">
        <v>86</v>
      </c>
      <c r="D358" s="329" t="s">
        <v>1375</v>
      </c>
      <c r="E358" s="183" t="s">
        <v>808</v>
      </c>
      <c r="F358" s="330" t="s">
        <v>1376</v>
      </c>
      <c r="G358" s="506" t="s">
        <v>610</v>
      </c>
      <c r="H358" s="329">
        <v>24</v>
      </c>
      <c r="I358" s="206">
        <v>2250000</v>
      </c>
      <c r="J358" s="206">
        <v>500000</v>
      </c>
      <c r="K358" s="183" t="s">
        <v>1377</v>
      </c>
      <c r="L358" s="505"/>
      <c r="M358" s="505"/>
      <c r="N358" s="640"/>
      <c r="O358" s="640"/>
      <c r="P358" s="505"/>
      <c r="Q358" s="421"/>
    </row>
    <row r="359" spans="1:256" s="241" customFormat="1" ht="55.5" customHeight="1">
      <c r="A359" s="193">
        <v>315</v>
      </c>
      <c r="B359" s="183" t="s">
        <v>808</v>
      </c>
      <c r="C359" s="329" t="s">
        <v>86</v>
      </c>
      <c r="D359" s="183" t="s">
        <v>1378</v>
      </c>
      <c r="E359" s="183" t="s">
        <v>808</v>
      </c>
      <c r="F359" s="183" t="s">
        <v>1379</v>
      </c>
      <c r="G359" s="506" t="s">
        <v>610</v>
      </c>
      <c r="H359" s="183">
        <v>24</v>
      </c>
      <c r="I359" s="206">
        <v>2250000</v>
      </c>
      <c r="J359" s="183">
        <v>500000</v>
      </c>
      <c r="K359" s="183" t="s">
        <v>1349</v>
      </c>
      <c r="L359" s="505"/>
      <c r="M359" s="505"/>
      <c r="N359" s="640"/>
      <c r="O359" s="640"/>
      <c r="P359" s="505"/>
      <c r="Q359" s="421"/>
    </row>
    <row r="360" spans="1:256" s="241" customFormat="1" ht="84" customHeight="1">
      <c r="A360" s="193">
        <v>316</v>
      </c>
      <c r="B360" s="499" t="s">
        <v>674</v>
      </c>
      <c r="C360" s="499" t="s">
        <v>33</v>
      </c>
      <c r="D360" s="499" t="s">
        <v>1380</v>
      </c>
      <c r="E360" s="499" t="s">
        <v>674</v>
      </c>
      <c r="F360" s="379" t="s">
        <v>1381</v>
      </c>
      <c r="G360" s="506" t="s">
        <v>610</v>
      </c>
      <c r="H360" s="499">
        <v>36</v>
      </c>
      <c r="I360" s="271">
        <v>500000</v>
      </c>
      <c r="J360" s="271">
        <v>111111</v>
      </c>
      <c r="K360" s="499" t="s">
        <v>1382</v>
      </c>
      <c r="L360" s="505"/>
      <c r="M360" s="505"/>
      <c r="N360" s="640"/>
      <c r="O360" s="640"/>
      <c r="P360" s="505"/>
      <c r="Q360" s="421"/>
    </row>
    <row r="361" spans="1:256" s="692" customFormat="1" ht="84" customHeight="1">
      <c r="A361" s="193">
        <v>317</v>
      </c>
      <c r="B361" s="460" t="s">
        <v>39</v>
      </c>
      <c r="C361" s="460"/>
      <c r="D361" s="460" t="s">
        <v>1836</v>
      </c>
      <c r="E361" s="460" t="s">
        <v>726</v>
      </c>
      <c r="F361" s="460" t="s">
        <v>1837</v>
      </c>
      <c r="G361" s="460" t="s">
        <v>704</v>
      </c>
      <c r="H361" s="460"/>
      <c r="I361" s="603">
        <v>3530000</v>
      </c>
      <c r="J361" s="603">
        <v>800000</v>
      </c>
      <c r="K361" s="460" t="s">
        <v>1838</v>
      </c>
      <c r="L361" s="460"/>
      <c r="M361" s="460"/>
      <c r="N361" s="460"/>
      <c r="O361" s="460"/>
      <c r="P361" s="460" t="s">
        <v>1839</v>
      </c>
      <c r="Q361" s="460"/>
      <c r="R361" s="460"/>
      <c r="S361" s="460"/>
      <c r="T361" s="460"/>
      <c r="U361" s="460"/>
      <c r="V361" s="460"/>
      <c r="W361" s="460"/>
      <c r="X361" s="460"/>
      <c r="Y361" s="460"/>
      <c r="Z361" s="460"/>
      <c r="AA361" s="460"/>
      <c r="AB361" s="460"/>
      <c r="AC361" s="460"/>
      <c r="AD361" s="460"/>
      <c r="AE361" s="460"/>
      <c r="AF361" s="460"/>
      <c r="AG361" s="460"/>
      <c r="AH361" s="460"/>
      <c r="AI361" s="460"/>
      <c r="AJ361" s="460"/>
      <c r="AK361" s="460"/>
      <c r="AL361" s="460"/>
      <c r="AM361" s="460"/>
      <c r="AN361" s="460"/>
      <c r="AO361" s="460"/>
      <c r="AP361" s="460"/>
      <c r="AQ361" s="460"/>
      <c r="AR361" s="460"/>
      <c r="AS361" s="460"/>
      <c r="AT361" s="460"/>
      <c r="AU361" s="460"/>
      <c r="AV361" s="460"/>
      <c r="AW361" s="460"/>
      <c r="AX361" s="460"/>
      <c r="AY361" s="460"/>
      <c r="AZ361" s="460"/>
      <c r="BA361" s="460"/>
      <c r="BB361" s="460"/>
      <c r="BC361" s="460"/>
      <c r="BD361" s="460"/>
      <c r="BE361" s="460"/>
      <c r="BF361" s="460"/>
      <c r="BG361" s="460"/>
      <c r="BH361" s="460"/>
      <c r="BI361" s="460"/>
      <c r="BJ361" s="460"/>
      <c r="BK361" s="460"/>
      <c r="BL361" s="460"/>
      <c r="BM361" s="460"/>
      <c r="BN361" s="460"/>
      <c r="BO361" s="460"/>
      <c r="BP361" s="460"/>
      <c r="BQ361" s="460"/>
      <c r="BR361" s="460"/>
      <c r="BS361" s="460"/>
      <c r="BT361" s="460"/>
      <c r="BU361" s="460"/>
      <c r="BV361" s="460"/>
      <c r="BW361" s="460"/>
      <c r="BX361" s="460"/>
      <c r="BY361" s="460"/>
      <c r="BZ361" s="460"/>
      <c r="CA361" s="460"/>
      <c r="CB361" s="460"/>
      <c r="CC361" s="460"/>
      <c r="CD361" s="460"/>
      <c r="CE361" s="460"/>
      <c r="CF361" s="460"/>
      <c r="CG361" s="460"/>
      <c r="CH361" s="460"/>
      <c r="CI361" s="460"/>
      <c r="CJ361" s="460"/>
      <c r="CK361" s="460"/>
      <c r="CL361" s="460"/>
      <c r="CM361" s="460"/>
      <c r="CN361" s="460"/>
      <c r="CO361" s="460"/>
      <c r="CP361" s="460"/>
      <c r="CQ361" s="460"/>
      <c r="CR361" s="460"/>
      <c r="CS361" s="460"/>
      <c r="CT361" s="460"/>
      <c r="CU361" s="460"/>
      <c r="CV361" s="460"/>
      <c r="CW361" s="460"/>
      <c r="CX361" s="460"/>
      <c r="CY361" s="460"/>
      <c r="CZ361" s="460"/>
      <c r="DA361" s="460"/>
      <c r="DB361" s="460"/>
      <c r="DC361" s="460"/>
      <c r="DD361" s="460"/>
      <c r="DE361" s="460"/>
      <c r="DF361" s="460"/>
      <c r="DG361" s="460"/>
      <c r="DH361" s="460"/>
      <c r="DI361" s="460"/>
      <c r="DJ361" s="460"/>
      <c r="DK361" s="460"/>
      <c r="DL361" s="460"/>
      <c r="DM361" s="460"/>
      <c r="DN361" s="460"/>
      <c r="DO361" s="460"/>
      <c r="DP361" s="460"/>
      <c r="DQ361" s="460"/>
      <c r="DR361" s="460"/>
      <c r="DS361" s="460"/>
      <c r="DT361" s="460"/>
      <c r="DU361" s="460"/>
      <c r="DV361" s="460"/>
      <c r="DW361" s="460"/>
      <c r="DX361" s="460"/>
      <c r="DY361" s="460"/>
      <c r="DZ361" s="460"/>
      <c r="EA361" s="460"/>
      <c r="EB361" s="460"/>
      <c r="EC361" s="460"/>
      <c r="ED361" s="460"/>
      <c r="EE361" s="460"/>
      <c r="EF361" s="460"/>
      <c r="EG361" s="460"/>
      <c r="EH361" s="460"/>
      <c r="EI361" s="460"/>
      <c r="EJ361" s="460"/>
      <c r="EK361" s="460"/>
      <c r="EL361" s="460"/>
      <c r="EM361" s="460"/>
      <c r="EN361" s="460"/>
      <c r="EO361" s="460"/>
      <c r="EP361" s="460"/>
      <c r="EQ361" s="460"/>
      <c r="ER361" s="460"/>
      <c r="ES361" s="460"/>
      <c r="ET361" s="460"/>
      <c r="EU361" s="460"/>
      <c r="EV361" s="460"/>
      <c r="EW361" s="460"/>
      <c r="EX361" s="460"/>
      <c r="EY361" s="460"/>
      <c r="EZ361" s="460"/>
      <c r="FA361" s="460"/>
      <c r="FB361" s="460"/>
      <c r="FC361" s="460"/>
      <c r="FD361" s="460"/>
      <c r="FE361" s="460"/>
      <c r="FF361" s="460"/>
      <c r="FG361" s="460"/>
      <c r="FH361" s="460"/>
      <c r="FI361" s="460"/>
      <c r="FJ361" s="460"/>
      <c r="FK361" s="460"/>
      <c r="FL361" s="460"/>
      <c r="FM361" s="460"/>
      <c r="FN361" s="460"/>
      <c r="FO361" s="460"/>
      <c r="FP361" s="460"/>
      <c r="FQ361" s="460"/>
      <c r="FR361" s="460"/>
      <c r="FS361" s="460"/>
      <c r="FT361" s="460"/>
      <c r="FU361" s="460"/>
      <c r="FV361" s="460"/>
      <c r="FW361" s="460"/>
      <c r="FX361" s="460"/>
      <c r="FY361" s="460"/>
      <c r="FZ361" s="460"/>
      <c r="GA361" s="460"/>
      <c r="GB361" s="460"/>
      <c r="GC361" s="460"/>
      <c r="GD361" s="460"/>
      <c r="GE361" s="460"/>
      <c r="GF361" s="460"/>
      <c r="GG361" s="460"/>
      <c r="GH361" s="460"/>
      <c r="GI361" s="460"/>
      <c r="GJ361" s="460"/>
      <c r="GK361" s="460"/>
      <c r="GL361" s="460"/>
      <c r="GM361" s="460"/>
      <c r="GN361" s="460"/>
      <c r="GO361" s="460"/>
      <c r="GP361" s="460"/>
      <c r="GQ361" s="460"/>
      <c r="GR361" s="460"/>
      <c r="GS361" s="460"/>
      <c r="GT361" s="460"/>
      <c r="GU361" s="460"/>
      <c r="GV361" s="460"/>
      <c r="GW361" s="460"/>
      <c r="GX361" s="460"/>
      <c r="GY361" s="460"/>
      <c r="GZ361" s="460"/>
      <c r="HA361" s="460"/>
      <c r="HB361" s="460"/>
      <c r="HC361" s="460"/>
      <c r="HD361" s="460"/>
      <c r="HE361" s="460"/>
      <c r="HF361" s="460"/>
      <c r="HG361" s="460"/>
      <c r="HH361" s="460"/>
      <c r="HI361" s="460"/>
      <c r="HJ361" s="460"/>
      <c r="HK361" s="460"/>
      <c r="HL361" s="460"/>
      <c r="HM361" s="460"/>
      <c r="HN361" s="460"/>
      <c r="HO361" s="460"/>
      <c r="HP361" s="460"/>
      <c r="HQ361" s="460"/>
      <c r="HR361" s="460"/>
      <c r="HS361" s="460"/>
      <c r="HT361" s="460"/>
      <c r="HU361" s="460"/>
      <c r="HV361" s="460"/>
      <c r="HW361" s="460"/>
      <c r="HX361" s="460"/>
      <c r="HY361" s="460"/>
      <c r="HZ361" s="460"/>
      <c r="IA361" s="460"/>
      <c r="IB361" s="460"/>
      <c r="IC361" s="460"/>
      <c r="ID361" s="460"/>
      <c r="IE361" s="460"/>
      <c r="IF361" s="460"/>
      <c r="IG361" s="460"/>
      <c r="IH361" s="460"/>
      <c r="II361" s="460"/>
      <c r="IJ361" s="460"/>
      <c r="IK361" s="460"/>
      <c r="IL361" s="460"/>
      <c r="IM361" s="460"/>
      <c r="IN361" s="460"/>
      <c r="IO361" s="460"/>
      <c r="IP361" s="460"/>
      <c r="IQ361" s="460"/>
      <c r="IR361" s="460"/>
      <c r="IS361" s="460"/>
      <c r="IT361" s="460"/>
      <c r="IU361" s="460"/>
      <c r="IV361" s="460"/>
    </row>
    <row r="362" spans="1:256" s="241" customFormat="1" ht="36.75" customHeight="1">
      <c r="A362" s="193">
        <v>318</v>
      </c>
      <c r="B362" s="183" t="s">
        <v>1383</v>
      </c>
      <c r="C362" s="183" t="s">
        <v>86</v>
      </c>
      <c r="D362" s="183" t="s">
        <v>1384</v>
      </c>
      <c r="E362" s="183" t="s">
        <v>1385</v>
      </c>
      <c r="F362" s="183" t="s">
        <v>1386</v>
      </c>
      <c r="G362" s="506" t="s">
        <v>610</v>
      </c>
      <c r="H362" s="183">
        <v>6</v>
      </c>
      <c r="I362" s="206">
        <v>683938</v>
      </c>
      <c r="J362" s="206">
        <v>155000</v>
      </c>
      <c r="K362" s="183" t="s">
        <v>1387</v>
      </c>
      <c r="L362" s="505"/>
      <c r="M362" s="505"/>
      <c r="N362" s="640"/>
      <c r="O362" s="640"/>
      <c r="P362" s="505"/>
      <c r="Q362" s="421"/>
    </row>
    <row r="363" spans="1:256" s="386" customFormat="1" ht="41.25" customHeight="1">
      <c r="A363" s="799" t="s">
        <v>1388</v>
      </c>
      <c r="B363" s="799"/>
      <c r="C363" s="799"/>
      <c r="D363" s="799"/>
      <c r="E363" s="799"/>
      <c r="F363" s="799"/>
      <c r="G363" s="799"/>
      <c r="H363" s="799"/>
      <c r="I363" s="799"/>
      <c r="J363" s="799"/>
      <c r="K363" s="799"/>
      <c r="L363" s="547"/>
      <c r="M363" s="547"/>
      <c r="N363" s="547"/>
      <c r="O363" s="547"/>
      <c r="P363" s="547"/>
      <c r="Q363" s="673"/>
    </row>
    <row r="364" spans="1:256" s="343" customFormat="1" ht="130.5" customHeight="1">
      <c r="A364" s="188">
        <v>319</v>
      </c>
      <c r="B364" s="715" t="s">
        <v>43</v>
      </c>
      <c r="C364" s="715" t="s">
        <v>44</v>
      </c>
      <c r="D364" s="188" t="s">
        <v>1389</v>
      </c>
      <c r="E364" s="188" t="s">
        <v>1390</v>
      </c>
      <c r="F364" s="339" t="s">
        <v>1391</v>
      </c>
      <c r="G364" s="188" t="s">
        <v>610</v>
      </c>
      <c r="H364" s="188">
        <v>24</v>
      </c>
      <c r="I364" s="239">
        <v>24268750</v>
      </c>
      <c r="J364" s="239">
        <v>5500000</v>
      </c>
      <c r="K364" s="188" t="s">
        <v>1392</v>
      </c>
      <c r="L364" s="543"/>
      <c r="M364" s="543"/>
      <c r="N364" s="543"/>
      <c r="O364" s="543" t="s">
        <v>1822</v>
      </c>
      <c r="P364" s="543"/>
      <c r="Q364" s="666"/>
    </row>
    <row r="365" spans="1:256" s="176" customFormat="1" ht="63.75" customHeight="1">
      <c r="A365" s="188">
        <v>320</v>
      </c>
      <c r="B365" s="715" t="s">
        <v>43</v>
      </c>
      <c r="C365" s="715" t="s">
        <v>44</v>
      </c>
      <c r="D365" s="336" t="s">
        <v>1393</v>
      </c>
      <c r="E365" s="716" t="s">
        <v>1394</v>
      </c>
      <c r="F365" s="339" t="s">
        <v>1395</v>
      </c>
      <c r="G365" s="335" t="s">
        <v>610</v>
      </c>
      <c r="H365" s="715">
        <v>36</v>
      </c>
      <c r="I365" s="239">
        <f>J365*4.4215</f>
        <v>26529000</v>
      </c>
      <c r="J365" s="239">
        <v>6000000</v>
      </c>
      <c r="K365" s="188" t="s">
        <v>636</v>
      </c>
      <c r="L365" s="467"/>
      <c r="M365" s="467"/>
      <c r="N365" s="467"/>
      <c r="O365" s="467" t="s">
        <v>1822</v>
      </c>
      <c r="P365" s="467"/>
      <c r="Q365" s="650"/>
    </row>
    <row r="366" spans="1:256" s="176" customFormat="1" ht="67.5" customHeight="1">
      <c r="A366" s="188">
        <v>321</v>
      </c>
      <c r="B366" s="715" t="s">
        <v>43</v>
      </c>
      <c r="C366" s="715" t="s">
        <v>44</v>
      </c>
      <c r="D366" s="713" t="s">
        <v>1396</v>
      </c>
      <c r="E366" s="716" t="s">
        <v>1397</v>
      </c>
      <c r="F366" s="713" t="s">
        <v>1398</v>
      </c>
      <c r="G366" s="335" t="s">
        <v>1399</v>
      </c>
      <c r="H366" s="715">
        <v>24</v>
      </c>
      <c r="I366" s="239" t="s">
        <v>1400</v>
      </c>
      <c r="J366" s="239">
        <v>2719547</v>
      </c>
      <c r="K366" s="188" t="s">
        <v>62</v>
      </c>
      <c r="L366" s="467"/>
      <c r="M366" s="467"/>
      <c r="N366" s="467"/>
      <c r="O366" s="467" t="s">
        <v>1822</v>
      </c>
      <c r="P366" s="467"/>
      <c r="Q366" s="650"/>
    </row>
    <row r="367" spans="1:256" s="176" customFormat="1" ht="71.25" customHeight="1">
      <c r="A367" s="188">
        <v>322</v>
      </c>
      <c r="B367" s="188" t="s">
        <v>43</v>
      </c>
      <c r="C367" s="188" t="s">
        <v>44</v>
      </c>
      <c r="D367" s="188" t="s">
        <v>1401</v>
      </c>
      <c r="E367" s="188" t="s">
        <v>1230</v>
      </c>
      <c r="F367" s="339" t="s">
        <v>1402</v>
      </c>
      <c r="G367" s="188" t="s">
        <v>610</v>
      </c>
      <c r="H367" s="188">
        <v>24</v>
      </c>
      <c r="I367" s="239">
        <v>11031250</v>
      </c>
      <c r="J367" s="321">
        <v>2500000</v>
      </c>
      <c r="K367" s="188" t="s">
        <v>1195</v>
      </c>
      <c r="L367" s="467"/>
      <c r="M367" s="467"/>
      <c r="N367" s="724" t="s">
        <v>1821</v>
      </c>
      <c r="O367" s="467" t="s">
        <v>1822</v>
      </c>
      <c r="P367" s="467"/>
      <c r="Q367" s="650"/>
    </row>
    <row r="368" spans="1:256" s="728" customFormat="1" ht="232.5" customHeight="1">
      <c r="A368" s="188">
        <v>323</v>
      </c>
      <c r="B368" s="725" t="s">
        <v>43</v>
      </c>
      <c r="C368" s="725" t="s">
        <v>44</v>
      </c>
      <c r="D368" s="336" t="s">
        <v>1403</v>
      </c>
      <c r="E368" s="716" t="s">
        <v>1404</v>
      </c>
      <c r="F368" s="713" t="s">
        <v>1405</v>
      </c>
      <c r="G368" s="346" t="s">
        <v>610</v>
      </c>
      <c r="H368" s="725">
        <v>36</v>
      </c>
      <c r="I368" s="702">
        <v>1500000</v>
      </c>
      <c r="J368" s="702">
        <v>339944</v>
      </c>
      <c r="K368" s="346" t="s">
        <v>1406</v>
      </c>
      <c r="L368" s="726"/>
      <c r="M368" s="726"/>
      <c r="N368" s="726"/>
      <c r="O368" s="726" t="s">
        <v>1822</v>
      </c>
      <c r="P368" s="726"/>
      <c r="Q368" s="727"/>
    </row>
    <row r="369" spans="1:17" s="384" customFormat="1" ht="46.5" customHeight="1">
      <c r="A369" s="779" t="s">
        <v>1632</v>
      </c>
      <c r="B369" s="780"/>
      <c r="C369" s="780"/>
      <c r="D369" s="780"/>
      <c r="E369" s="780"/>
      <c r="F369" s="780"/>
      <c r="G369" s="780"/>
      <c r="H369" s="780"/>
      <c r="I369" s="780"/>
      <c r="J369" s="780"/>
      <c r="K369" s="780"/>
      <c r="L369" s="496"/>
      <c r="M369" s="427"/>
      <c r="N369" s="427"/>
      <c r="O369" s="427"/>
      <c r="P369" s="427"/>
      <c r="Q369" s="645"/>
    </row>
    <row r="370" spans="1:17" s="241" customFormat="1" ht="36" customHeight="1">
      <c r="A370" s="500">
        <v>324</v>
      </c>
      <c r="B370" s="183" t="s">
        <v>32</v>
      </c>
      <c r="C370" s="183" t="s">
        <v>33</v>
      </c>
      <c r="D370" s="183" t="s">
        <v>1410</v>
      </c>
      <c r="E370" s="183"/>
      <c r="F370" s="183"/>
      <c r="G370" s="183"/>
      <c r="H370" s="183"/>
      <c r="I370" s="206" t="s">
        <v>660</v>
      </c>
      <c r="J370" s="206" t="s">
        <v>660</v>
      </c>
      <c r="K370" s="608"/>
      <c r="L370" s="183"/>
      <c r="M370" s="505"/>
      <c r="N370" s="640"/>
      <c r="O370" s="640"/>
      <c r="P370" s="505"/>
      <c r="Q370" s="421"/>
    </row>
    <row r="371" spans="1:17" s="176" customFormat="1" ht="66.75" customHeight="1">
      <c r="A371" s="774">
        <v>325</v>
      </c>
      <c r="B371" s="183" t="s">
        <v>1411</v>
      </c>
      <c r="C371" s="183" t="s">
        <v>40</v>
      </c>
      <c r="D371" s="188" t="s">
        <v>1412</v>
      </c>
      <c r="E371" s="183" t="s">
        <v>1413</v>
      </c>
      <c r="F371" s="339" t="s">
        <v>1602</v>
      </c>
      <c r="G371" s="188" t="s">
        <v>1414</v>
      </c>
      <c r="H371" s="188">
        <v>12</v>
      </c>
      <c r="I371" s="239">
        <f>J371*4.4215</f>
        <v>221075</v>
      </c>
      <c r="J371" s="239">
        <v>50000</v>
      </c>
      <c r="K371" s="183" t="s">
        <v>1370</v>
      </c>
      <c r="L371" s="183"/>
      <c r="M371" s="467"/>
      <c r="N371" s="467"/>
      <c r="O371" s="467"/>
      <c r="P371" s="467"/>
      <c r="Q371" s="650"/>
    </row>
    <row r="372" spans="1:17" s="384" customFormat="1" ht="46.5" customHeight="1">
      <c r="A372" s="779" t="s">
        <v>1415</v>
      </c>
      <c r="B372" s="780"/>
      <c r="C372" s="780"/>
      <c r="D372" s="780"/>
      <c r="E372" s="780"/>
      <c r="F372" s="780"/>
      <c r="G372" s="780"/>
      <c r="H372" s="780"/>
      <c r="I372" s="780"/>
      <c r="J372" s="780"/>
      <c r="K372" s="780"/>
      <c r="L372" s="496"/>
      <c r="M372" s="427"/>
      <c r="N372" s="427"/>
      <c r="O372" s="427"/>
      <c r="P372" s="427"/>
      <c r="Q372" s="645"/>
    </row>
    <row r="373" spans="1:17" s="388" customFormat="1" ht="82.5" customHeight="1">
      <c r="A373" s="253">
        <v>326</v>
      </c>
      <c r="B373" s="261" t="s">
        <v>39</v>
      </c>
      <c r="C373" s="261" t="s">
        <v>40</v>
      </c>
      <c r="D373" s="219" t="s">
        <v>1416</v>
      </c>
      <c r="E373" s="219" t="s">
        <v>986</v>
      </c>
      <c r="F373" s="262" t="s">
        <v>1603</v>
      </c>
      <c r="G373" s="188" t="s">
        <v>610</v>
      </c>
      <c r="H373" s="261">
        <v>36</v>
      </c>
      <c r="I373" s="729">
        <v>267600000</v>
      </c>
      <c r="J373" s="717">
        <v>60645892</v>
      </c>
      <c r="K373" s="324" t="s">
        <v>988</v>
      </c>
      <c r="L373" s="324"/>
      <c r="M373" s="549"/>
      <c r="N373" s="549"/>
      <c r="O373" s="549" t="s">
        <v>1772</v>
      </c>
      <c r="P373" s="549"/>
      <c r="Q373" s="674"/>
    </row>
    <row r="374" spans="1:17" s="388" customFormat="1" ht="86.25" hidden="1" customHeight="1">
      <c r="A374" s="793"/>
      <c r="B374" s="796"/>
      <c r="C374" s="796"/>
      <c r="D374" s="796"/>
      <c r="E374" s="796"/>
      <c r="F374" s="796"/>
      <c r="G374" s="796"/>
      <c r="H374" s="796"/>
      <c r="I374" s="796"/>
      <c r="J374" s="188"/>
      <c r="K374" s="188"/>
      <c r="L374" s="188"/>
      <c r="M374" s="549"/>
      <c r="N374" s="549"/>
      <c r="O374" s="549"/>
      <c r="P374" s="549"/>
      <c r="Q374" s="674"/>
    </row>
    <row r="375" spans="1:17" s="388" customFormat="1" ht="58.5" customHeight="1">
      <c r="A375" s="253">
        <v>327</v>
      </c>
      <c r="B375" s="261" t="s">
        <v>39</v>
      </c>
      <c r="C375" s="261" t="s">
        <v>40</v>
      </c>
      <c r="D375" s="219" t="s">
        <v>1417</v>
      </c>
      <c r="E375" s="219" t="s">
        <v>986</v>
      </c>
      <c r="F375" s="309" t="s">
        <v>1604</v>
      </c>
      <c r="G375" s="188" t="s">
        <v>610</v>
      </c>
      <c r="H375" s="261">
        <v>24</v>
      </c>
      <c r="I375" s="729">
        <v>13380000</v>
      </c>
      <c r="J375" s="717">
        <v>3032295</v>
      </c>
      <c r="K375" s="324" t="s">
        <v>988</v>
      </c>
      <c r="L375" s="324"/>
      <c r="M375" s="549"/>
      <c r="N375" s="549"/>
      <c r="O375" s="549" t="s">
        <v>1772</v>
      </c>
      <c r="P375" s="549"/>
      <c r="Q375" s="674"/>
    </row>
    <row r="376" spans="1:17" s="388" customFormat="1" ht="121.5" customHeight="1">
      <c r="A376" s="498">
        <v>328</v>
      </c>
      <c r="B376" s="228" t="s">
        <v>39</v>
      </c>
      <c r="C376" s="228" t="s">
        <v>40</v>
      </c>
      <c r="D376" s="346" t="s">
        <v>1418</v>
      </c>
      <c r="E376" s="188" t="s">
        <v>1023</v>
      </c>
      <c r="F376" s="339" t="s">
        <v>1605</v>
      </c>
      <c r="G376" s="506" t="s">
        <v>610</v>
      </c>
      <c r="H376" s="188" t="s">
        <v>1419</v>
      </c>
      <c r="I376" s="206" t="s">
        <v>660</v>
      </c>
      <c r="J376" s="206" t="s">
        <v>660</v>
      </c>
      <c r="K376" s="188" t="s">
        <v>1420</v>
      </c>
      <c r="L376" s="188"/>
      <c r="M376" s="549"/>
      <c r="N376" s="549"/>
      <c r="O376" s="549"/>
      <c r="P376" s="549"/>
      <c r="Q376" s="674"/>
    </row>
    <row r="377" spans="1:17" s="422" customFormat="1" ht="36.75" customHeight="1">
      <c r="A377" s="779" t="s">
        <v>1614</v>
      </c>
      <c r="B377" s="780"/>
      <c r="C377" s="780"/>
      <c r="D377" s="780"/>
      <c r="E377" s="780"/>
      <c r="F377" s="780"/>
      <c r="G377" s="780"/>
      <c r="H377" s="780"/>
      <c r="I377" s="780"/>
      <c r="J377" s="780"/>
      <c r="K377" s="780"/>
      <c r="L377" s="496"/>
      <c r="M377" s="540"/>
      <c r="N377" s="540"/>
      <c r="O377" s="540"/>
      <c r="P377" s="540"/>
      <c r="Q377" s="662"/>
    </row>
    <row r="378" spans="1:17" s="176" customFormat="1" ht="111.75" customHeight="1">
      <c r="A378" s="498">
        <v>329</v>
      </c>
      <c r="B378" s="187" t="s">
        <v>39</v>
      </c>
      <c r="C378" s="283" t="s">
        <v>40</v>
      </c>
      <c r="D378" s="188" t="s">
        <v>274</v>
      </c>
      <c r="E378" s="188" t="s">
        <v>1023</v>
      </c>
      <c r="F378" s="339" t="s">
        <v>1421</v>
      </c>
      <c r="G378" s="188" t="s">
        <v>1679</v>
      </c>
      <c r="H378" s="188">
        <v>18</v>
      </c>
      <c r="I378" s="239">
        <v>14869333</v>
      </c>
      <c r="J378" s="239">
        <f>I378/4.4125</f>
        <v>3369820.5099150143</v>
      </c>
      <c r="K378" s="188" t="s">
        <v>16</v>
      </c>
      <c r="L378" s="188"/>
      <c r="M378" s="188" t="s">
        <v>1677</v>
      </c>
      <c r="N378" s="188"/>
      <c r="O378" s="188"/>
      <c r="P378" s="467"/>
      <c r="Q378" s="650"/>
    </row>
    <row r="379" spans="1:17" s="176" customFormat="1" ht="35.25" customHeight="1">
      <c r="A379" s="772">
        <v>330</v>
      </c>
      <c r="B379" s="219" t="s">
        <v>39</v>
      </c>
      <c r="C379" s="307" t="s">
        <v>40</v>
      </c>
      <c r="D379" s="188" t="s">
        <v>277</v>
      </c>
      <c r="E379" s="188" t="s">
        <v>1023</v>
      </c>
      <c r="F379" s="188" t="s">
        <v>278</v>
      </c>
      <c r="G379" s="188" t="s">
        <v>1679</v>
      </c>
      <c r="H379" s="188">
        <v>18</v>
      </c>
      <c r="I379" s="239">
        <v>6551510</v>
      </c>
      <c r="J379" s="239">
        <f>I379/4.4125</f>
        <v>1484761.4730878188</v>
      </c>
      <c r="K379" s="188" t="s">
        <v>16</v>
      </c>
      <c r="L379" s="188"/>
      <c r="M379" s="188" t="s">
        <v>1678</v>
      </c>
      <c r="N379" s="188"/>
      <c r="O379" s="188"/>
      <c r="P379" s="188" t="s">
        <v>1681</v>
      </c>
      <c r="Q379" s="326"/>
    </row>
    <row r="380" spans="1:17" s="176" customFormat="1" ht="120.75" customHeight="1">
      <c r="A380" s="772">
        <v>331</v>
      </c>
      <c r="B380" s="563" t="s">
        <v>39</v>
      </c>
      <c r="C380" s="564" t="s">
        <v>40</v>
      </c>
      <c r="D380" s="476" t="s">
        <v>282</v>
      </c>
      <c r="E380" s="476" t="s">
        <v>1023</v>
      </c>
      <c r="F380" s="476" t="s">
        <v>1608</v>
      </c>
      <c r="G380" s="476" t="s">
        <v>1609</v>
      </c>
      <c r="H380" s="476">
        <v>12</v>
      </c>
      <c r="I380" s="565">
        <v>10230358.5</v>
      </c>
      <c r="J380" s="565">
        <v>2318494.84</v>
      </c>
      <c r="K380" s="476" t="s">
        <v>16</v>
      </c>
      <c r="L380" s="476"/>
      <c r="M380" s="566"/>
      <c r="N380" s="566"/>
      <c r="O380" s="566"/>
      <c r="P380" s="476" t="s">
        <v>1738</v>
      </c>
      <c r="Q380" s="326"/>
    </row>
    <row r="381" spans="1:17" s="176" customFormat="1" ht="95.25" customHeight="1">
      <c r="A381" s="772">
        <v>332</v>
      </c>
      <c r="B381" s="219" t="s">
        <v>39</v>
      </c>
      <c r="C381" s="307" t="s">
        <v>40</v>
      </c>
      <c r="D381" s="188" t="s">
        <v>283</v>
      </c>
      <c r="E381" s="188" t="s">
        <v>1023</v>
      </c>
      <c r="F381" s="188" t="s">
        <v>1610</v>
      </c>
      <c r="G381" s="188" t="s">
        <v>1680</v>
      </c>
      <c r="H381" s="188">
        <v>6</v>
      </c>
      <c r="I381" s="239">
        <v>1668850</v>
      </c>
      <c r="J381" s="239">
        <v>378209.63</v>
      </c>
      <c r="K381" s="188" t="s">
        <v>16</v>
      </c>
      <c r="L381" s="188"/>
      <c r="M381" s="188" t="s">
        <v>1678</v>
      </c>
      <c r="N381" s="188"/>
      <c r="O381" s="188"/>
      <c r="P381" s="467"/>
      <c r="Q381" s="650"/>
    </row>
    <row r="382" spans="1:17" s="322" customFormat="1" ht="195" customHeight="1">
      <c r="A382" s="772">
        <v>333</v>
      </c>
      <c r="B382" s="188" t="s">
        <v>287</v>
      </c>
      <c r="C382" s="188" t="s">
        <v>86</v>
      </c>
      <c r="D382" s="188" t="s">
        <v>1422</v>
      </c>
      <c r="E382" s="188" t="s">
        <v>1423</v>
      </c>
      <c r="F382" s="339" t="s">
        <v>1424</v>
      </c>
      <c r="G382" s="506" t="s">
        <v>610</v>
      </c>
      <c r="H382" s="188" t="s">
        <v>1425</v>
      </c>
      <c r="I382" s="239" t="s">
        <v>660</v>
      </c>
      <c r="J382" s="239" t="s">
        <v>660</v>
      </c>
      <c r="K382" s="389" t="s">
        <v>1138</v>
      </c>
      <c r="L382" s="389"/>
      <c r="M382" s="389" t="s">
        <v>1682</v>
      </c>
      <c r="N382" s="389"/>
      <c r="O382" s="389"/>
      <c r="P382" s="389"/>
      <c r="Q382" s="675"/>
    </row>
    <row r="383" spans="1:17" s="241" customFormat="1" ht="64.5" customHeight="1">
      <c r="A383" s="772">
        <v>334</v>
      </c>
      <c r="B383" s="187" t="s">
        <v>39</v>
      </c>
      <c r="C383" s="283" t="s">
        <v>40</v>
      </c>
      <c r="D383" s="187" t="s">
        <v>1426</v>
      </c>
      <c r="E383" s="187" t="s">
        <v>1427</v>
      </c>
      <c r="F383" s="194"/>
      <c r="G383" s="506" t="s">
        <v>610</v>
      </c>
      <c r="H383" s="187">
        <v>24</v>
      </c>
      <c r="I383" s="196">
        <v>890000</v>
      </c>
      <c r="J383" s="206">
        <v>200000</v>
      </c>
      <c r="K383" s="183" t="s">
        <v>596</v>
      </c>
      <c r="L383" s="183"/>
      <c r="M383" s="505"/>
      <c r="N383" s="640"/>
      <c r="O383" s="640"/>
      <c r="P383" s="505"/>
      <c r="Q383" s="421"/>
    </row>
    <row r="384" spans="1:17" s="176" customFormat="1" ht="61.5" customHeight="1">
      <c r="A384" s="772">
        <v>335</v>
      </c>
      <c r="B384" s="563" t="s">
        <v>39</v>
      </c>
      <c r="C384" s="564" t="s">
        <v>40</v>
      </c>
      <c r="D384" s="588" t="s">
        <v>268</v>
      </c>
      <c r="E384" s="476" t="s">
        <v>1023</v>
      </c>
      <c r="F384" s="578" t="s">
        <v>1428</v>
      </c>
      <c r="G384" s="476" t="s">
        <v>610</v>
      </c>
      <c r="H384" s="476">
        <v>18</v>
      </c>
      <c r="I384" s="565">
        <v>19000000</v>
      </c>
      <c r="J384" s="565">
        <f>I384/4.4125</f>
        <v>4305949.0084985839</v>
      </c>
      <c r="K384" s="476" t="s">
        <v>1429</v>
      </c>
      <c r="L384" s="476"/>
      <c r="M384" s="566"/>
      <c r="N384" s="566"/>
      <c r="O384" s="566"/>
      <c r="P384" s="476" t="s">
        <v>1738</v>
      </c>
      <c r="Q384" s="326"/>
    </row>
    <row r="385" spans="1:17" s="176" customFormat="1" ht="99.75" customHeight="1">
      <c r="A385" s="772">
        <v>336</v>
      </c>
      <c r="B385" s="563" t="s">
        <v>39</v>
      </c>
      <c r="C385" s="564" t="s">
        <v>40</v>
      </c>
      <c r="D385" s="476" t="s">
        <v>271</v>
      </c>
      <c r="E385" s="476" t="s">
        <v>1430</v>
      </c>
      <c r="F385" s="578" t="s">
        <v>1428</v>
      </c>
      <c r="G385" s="476" t="s">
        <v>610</v>
      </c>
      <c r="H385" s="476">
        <v>18</v>
      </c>
      <c r="I385" s="565" t="s">
        <v>273</v>
      </c>
      <c r="J385" s="565">
        <v>2940178.67</v>
      </c>
      <c r="K385" s="476" t="s">
        <v>1429</v>
      </c>
      <c r="L385" s="476"/>
      <c r="M385" s="566"/>
      <c r="N385" s="566"/>
      <c r="O385" s="566"/>
      <c r="P385" s="476" t="s">
        <v>1738</v>
      </c>
      <c r="Q385" s="326"/>
    </row>
    <row r="386" spans="1:17" s="176" customFormat="1" ht="115.5" customHeight="1">
      <c r="A386" s="772">
        <v>337</v>
      </c>
      <c r="B386" s="563" t="s">
        <v>39</v>
      </c>
      <c r="C386" s="564" t="s">
        <v>40</v>
      </c>
      <c r="D386" s="476" t="s">
        <v>280</v>
      </c>
      <c r="E386" s="476" t="s">
        <v>272</v>
      </c>
      <c r="F386" s="578" t="s">
        <v>1431</v>
      </c>
      <c r="G386" s="476" t="s">
        <v>610</v>
      </c>
      <c r="H386" s="476">
        <v>12</v>
      </c>
      <c r="I386" s="565">
        <v>1200000</v>
      </c>
      <c r="J386" s="565">
        <f>I386/4.4125</f>
        <v>271954.67422096321</v>
      </c>
      <c r="K386" s="476" t="s">
        <v>62</v>
      </c>
      <c r="L386" s="476"/>
      <c r="M386" s="566"/>
      <c r="N386" s="566"/>
      <c r="O386" s="566"/>
      <c r="P386" s="476" t="s">
        <v>1738</v>
      </c>
      <c r="Q386" s="326"/>
    </row>
    <row r="387" spans="1:17" s="241" customFormat="1" ht="76.5" customHeight="1">
      <c r="A387" s="772">
        <v>338</v>
      </c>
      <c r="B387" s="187" t="s">
        <v>674</v>
      </c>
      <c r="C387" s="188" t="s">
        <v>86</v>
      </c>
      <c r="D387" s="183" t="s">
        <v>1432</v>
      </c>
      <c r="E387" s="183" t="s">
        <v>674</v>
      </c>
      <c r="F387" s="187" t="s">
        <v>1433</v>
      </c>
      <c r="G387" s="506" t="s">
        <v>610</v>
      </c>
      <c r="H387" s="187">
        <v>12</v>
      </c>
      <c r="I387" s="196">
        <v>100000</v>
      </c>
      <c r="J387" s="206">
        <v>22000</v>
      </c>
      <c r="K387" s="183" t="s">
        <v>16</v>
      </c>
      <c r="L387" s="183"/>
      <c r="M387" s="505"/>
      <c r="N387" s="640"/>
      <c r="O387" s="640"/>
      <c r="P387" s="505"/>
      <c r="Q387" s="421"/>
    </row>
    <row r="388" spans="1:17" s="241" customFormat="1" ht="95.25" customHeight="1">
      <c r="A388" s="772">
        <v>339</v>
      </c>
      <c r="B388" s="183" t="s">
        <v>1253</v>
      </c>
      <c r="C388" s="183" t="s">
        <v>40</v>
      </c>
      <c r="D388" s="183" t="s">
        <v>1434</v>
      </c>
      <c r="E388" s="183" t="s">
        <v>1253</v>
      </c>
      <c r="F388" s="183" t="s">
        <v>1435</v>
      </c>
      <c r="G388" s="506" t="s">
        <v>610</v>
      </c>
      <c r="H388" s="183">
        <v>24</v>
      </c>
      <c r="I388" s="206">
        <v>3530000</v>
      </c>
      <c r="J388" s="206">
        <v>800000</v>
      </c>
      <c r="K388" s="183" t="s">
        <v>1107</v>
      </c>
      <c r="L388" s="183"/>
      <c r="M388" s="505"/>
      <c r="N388" s="640"/>
      <c r="O388" s="640"/>
      <c r="P388" s="505"/>
      <c r="Q388" s="421"/>
    </row>
    <row r="389" spans="1:17" s="241" customFormat="1" ht="66" customHeight="1">
      <c r="A389" s="772">
        <v>340</v>
      </c>
      <c r="B389" s="187" t="s">
        <v>1013</v>
      </c>
      <c r="C389" s="283" t="s">
        <v>40</v>
      </c>
      <c r="D389" s="187" t="s">
        <v>1436</v>
      </c>
      <c r="E389" s="242" t="s">
        <v>695</v>
      </c>
      <c r="F389" s="187" t="s">
        <v>1437</v>
      </c>
      <c r="G389" s="187" t="s">
        <v>973</v>
      </c>
      <c r="H389" s="187">
        <v>12</v>
      </c>
      <c r="I389" s="196">
        <v>552000</v>
      </c>
      <c r="J389" s="206">
        <v>134000</v>
      </c>
      <c r="K389" s="183" t="s">
        <v>16</v>
      </c>
      <c r="L389" s="183"/>
      <c r="M389" s="505"/>
      <c r="N389" s="640"/>
      <c r="O389" s="640"/>
      <c r="P389" s="505"/>
      <c r="Q389" s="421"/>
    </row>
    <row r="390" spans="1:17" s="181" customFormat="1" ht="93" customHeight="1">
      <c r="A390" s="772">
        <v>341</v>
      </c>
      <c r="B390" s="506" t="s">
        <v>81</v>
      </c>
      <c r="C390" s="224" t="s">
        <v>40</v>
      </c>
      <c r="D390" s="183" t="s">
        <v>1438</v>
      </c>
      <c r="E390" s="506" t="s">
        <v>81</v>
      </c>
      <c r="F390" s="506" t="s">
        <v>1439</v>
      </c>
      <c r="G390" s="224" t="s">
        <v>72</v>
      </c>
      <c r="H390" s="224">
        <v>12</v>
      </c>
      <c r="I390" s="206">
        <v>3309375</v>
      </c>
      <c r="J390" s="206">
        <v>750000</v>
      </c>
      <c r="K390" s="183" t="s">
        <v>1440</v>
      </c>
      <c r="L390" s="183" t="s">
        <v>1441</v>
      </c>
      <c r="M390" s="517"/>
      <c r="N390" s="517"/>
      <c r="O390" s="517"/>
      <c r="P390" s="517"/>
      <c r="Q390" s="648"/>
    </row>
    <row r="391" spans="1:17" s="422" customFormat="1" ht="27.75" customHeight="1">
      <c r="A391" s="779" t="s">
        <v>1641</v>
      </c>
      <c r="B391" s="780"/>
      <c r="C391" s="780"/>
      <c r="D391" s="780"/>
      <c r="E391" s="780"/>
      <c r="F391" s="780"/>
      <c r="G391" s="780"/>
      <c r="H391" s="780"/>
      <c r="I391" s="780"/>
      <c r="J391" s="780"/>
      <c r="K391" s="780"/>
      <c r="L391" s="496"/>
      <c r="M391" s="540"/>
      <c r="N391" s="540"/>
      <c r="O391" s="540"/>
      <c r="P391" s="540"/>
      <c r="Q391" s="662"/>
    </row>
    <row r="392" spans="1:17" s="322" customFormat="1" ht="98.25" customHeight="1">
      <c r="A392" s="498">
        <v>342</v>
      </c>
      <c r="B392" s="183" t="s">
        <v>32</v>
      </c>
      <c r="C392" s="183" t="s">
        <v>33</v>
      </c>
      <c r="D392" s="188" t="s">
        <v>1442</v>
      </c>
      <c r="E392" s="188" t="s">
        <v>726</v>
      </c>
      <c r="F392" s="339" t="s">
        <v>1443</v>
      </c>
      <c r="G392" s="188" t="s">
        <v>1414</v>
      </c>
      <c r="H392" s="188">
        <v>60</v>
      </c>
      <c r="I392" s="239">
        <v>5000000</v>
      </c>
      <c r="J392" s="239">
        <v>1133144</v>
      </c>
      <c r="K392" s="183" t="s">
        <v>1444</v>
      </c>
      <c r="L392" s="183"/>
      <c r="M392" s="541"/>
      <c r="N392" s="541"/>
      <c r="O392" s="541"/>
      <c r="P392" s="541"/>
      <c r="Q392" s="663"/>
    </row>
    <row r="393" spans="1:17" s="322" customFormat="1" ht="98.25" customHeight="1">
      <c r="A393" s="772">
        <v>343</v>
      </c>
      <c r="B393" s="460" t="s">
        <v>32</v>
      </c>
      <c r="C393" s="460" t="s">
        <v>40</v>
      </c>
      <c r="D393" s="636" t="s">
        <v>1755</v>
      </c>
      <c r="E393" s="460" t="s">
        <v>726</v>
      </c>
      <c r="F393" s="693" t="s">
        <v>1757</v>
      </c>
      <c r="G393" s="460" t="s">
        <v>1414</v>
      </c>
      <c r="H393" s="460">
        <v>30</v>
      </c>
      <c r="I393" s="603">
        <f>J393*4.4125</f>
        <v>7942499.9999999991</v>
      </c>
      <c r="J393" s="603">
        <v>1800000</v>
      </c>
      <c r="K393" s="460" t="s">
        <v>1444</v>
      </c>
      <c r="L393" s="460"/>
      <c r="M393" s="637"/>
      <c r="N393" s="637"/>
      <c r="O393" s="637"/>
      <c r="P393" s="460" t="s">
        <v>1759</v>
      </c>
      <c r="Q393" s="671"/>
    </row>
    <row r="394" spans="1:17" s="322" customFormat="1" ht="98.25" customHeight="1">
      <c r="A394" s="772">
        <v>344</v>
      </c>
      <c r="B394" s="460" t="s">
        <v>32</v>
      </c>
      <c r="C394" s="460" t="s">
        <v>40</v>
      </c>
      <c r="D394" s="636" t="s">
        <v>1756</v>
      </c>
      <c r="E394" s="460" t="s">
        <v>726</v>
      </c>
      <c r="F394" s="693" t="s">
        <v>1758</v>
      </c>
      <c r="G394" s="460" t="s">
        <v>1414</v>
      </c>
      <c r="H394" s="460">
        <v>30</v>
      </c>
      <c r="I394" s="603">
        <f>J394*4.4125</f>
        <v>8825000</v>
      </c>
      <c r="J394" s="603">
        <v>2000000</v>
      </c>
      <c r="K394" s="460" t="s">
        <v>1444</v>
      </c>
      <c r="L394" s="460"/>
      <c r="M394" s="637"/>
      <c r="N394" s="637"/>
      <c r="O394" s="637"/>
      <c r="P394" s="460" t="s">
        <v>1759</v>
      </c>
      <c r="Q394" s="671"/>
    </row>
    <row r="395" spans="1:17" s="296" customFormat="1" ht="45" customHeight="1">
      <c r="A395" s="772">
        <v>345</v>
      </c>
      <c r="B395" s="317" t="s">
        <v>83</v>
      </c>
      <c r="C395" s="317" t="s">
        <v>40</v>
      </c>
      <c r="D395" s="392" t="s">
        <v>1445</v>
      </c>
      <c r="E395" s="317" t="s">
        <v>83</v>
      </c>
      <c r="F395" s="393" t="s">
        <v>1556</v>
      </c>
      <c r="G395" s="394" t="s">
        <v>610</v>
      </c>
      <c r="H395" s="317">
        <v>12</v>
      </c>
      <c r="I395" s="395">
        <v>1326000</v>
      </c>
      <c r="J395" s="550">
        <v>300000</v>
      </c>
      <c r="K395" s="394" t="s">
        <v>1446</v>
      </c>
      <c r="L395" s="394"/>
      <c r="M395" s="538"/>
      <c r="N395" s="538"/>
      <c r="O395" s="538"/>
      <c r="P395" s="538"/>
      <c r="Q395" s="661"/>
    </row>
    <row r="396" spans="1:17" s="241" customFormat="1" ht="75" customHeight="1">
      <c r="A396" s="772">
        <v>346</v>
      </c>
      <c r="B396" s="187" t="s">
        <v>674</v>
      </c>
      <c r="C396" s="214" t="s">
        <v>40</v>
      </c>
      <c r="D396" s="183" t="s">
        <v>1447</v>
      </c>
      <c r="E396" s="187" t="s">
        <v>674</v>
      </c>
      <c r="F396" s="190" t="s">
        <v>1448</v>
      </c>
      <c r="G396" s="506" t="s">
        <v>610</v>
      </c>
      <c r="H396" s="183">
        <v>32</v>
      </c>
      <c r="I396" s="206">
        <v>1350000</v>
      </c>
      <c r="J396" s="206">
        <v>300000</v>
      </c>
      <c r="K396" s="183" t="s">
        <v>1446</v>
      </c>
      <c r="L396" s="183"/>
      <c r="M396" s="505"/>
      <c r="N396" s="640"/>
      <c r="O396" s="640"/>
      <c r="P396" s="505"/>
      <c r="Q396" s="421"/>
    </row>
    <row r="397" spans="1:17" s="241" customFormat="1" ht="61.5" customHeight="1">
      <c r="A397" s="772">
        <v>347</v>
      </c>
      <c r="B397" s="183" t="s">
        <v>32</v>
      </c>
      <c r="C397" s="778" t="s">
        <v>1915</v>
      </c>
      <c r="D397" s="183" t="s">
        <v>1449</v>
      </c>
      <c r="E397" s="183" t="s">
        <v>140</v>
      </c>
      <c r="F397" s="190" t="s">
        <v>1450</v>
      </c>
      <c r="G397" s="183" t="s">
        <v>1554</v>
      </c>
      <c r="H397" s="183">
        <v>28</v>
      </c>
      <c r="I397" s="206">
        <v>5156413</v>
      </c>
      <c r="J397" s="206">
        <v>1168592</v>
      </c>
      <c r="K397" s="183" t="s">
        <v>16</v>
      </c>
      <c r="L397" s="183"/>
      <c r="M397" s="505"/>
      <c r="N397" s="640"/>
      <c r="O397" s="640"/>
      <c r="P397" s="505"/>
      <c r="Q397" s="421"/>
    </row>
    <row r="398" spans="1:17" s="756" customFormat="1" ht="178.5" customHeight="1">
      <c r="A398" s="772">
        <v>348</v>
      </c>
      <c r="B398" s="768" t="s">
        <v>287</v>
      </c>
      <c r="C398" s="768" t="s">
        <v>86</v>
      </c>
      <c r="D398" s="769" t="s">
        <v>1897</v>
      </c>
      <c r="E398" s="769" t="s">
        <v>1455</v>
      </c>
      <c r="F398" s="769" t="s">
        <v>1898</v>
      </c>
      <c r="G398" s="758" t="s">
        <v>59</v>
      </c>
      <c r="H398" s="757">
        <v>36</v>
      </c>
      <c r="I398" s="770"/>
      <c r="J398" s="758" t="s">
        <v>1899</v>
      </c>
      <c r="K398" s="758" t="s">
        <v>1914</v>
      </c>
      <c r="L398" s="187"/>
      <c r="M398" s="755"/>
      <c r="N398" s="755"/>
      <c r="O398" s="755"/>
      <c r="P398" s="755"/>
      <c r="Q398" s="421"/>
    </row>
    <row r="399" spans="1:17" s="756" customFormat="1" ht="178.5" customHeight="1">
      <c r="A399" s="772">
        <v>349</v>
      </c>
      <c r="B399" s="757" t="s">
        <v>287</v>
      </c>
      <c r="C399" s="757" t="s">
        <v>86</v>
      </c>
      <c r="D399" s="758" t="s">
        <v>1900</v>
      </c>
      <c r="E399" s="758" t="s">
        <v>1455</v>
      </c>
      <c r="F399" s="771" t="s">
        <v>1901</v>
      </c>
      <c r="G399" s="758" t="s">
        <v>59</v>
      </c>
      <c r="H399" s="770">
        <v>36</v>
      </c>
      <c r="I399" s="757"/>
      <c r="J399" s="758" t="s">
        <v>1902</v>
      </c>
      <c r="K399" s="758" t="s">
        <v>1914</v>
      </c>
      <c r="L399" s="187"/>
      <c r="M399" s="755"/>
      <c r="N399" s="755"/>
      <c r="O399" s="755"/>
      <c r="P399" s="755"/>
      <c r="Q399" s="421"/>
    </row>
    <row r="400" spans="1:17" s="756" customFormat="1" ht="61.5" customHeight="1">
      <c r="A400" s="772">
        <v>350</v>
      </c>
      <c r="B400" s="757" t="s">
        <v>287</v>
      </c>
      <c r="C400" s="757" t="s">
        <v>86</v>
      </c>
      <c r="D400" s="758" t="s">
        <v>1903</v>
      </c>
      <c r="E400" s="758" t="s">
        <v>1455</v>
      </c>
      <c r="F400" s="761" t="s">
        <v>1904</v>
      </c>
      <c r="G400" s="758" t="s">
        <v>59</v>
      </c>
      <c r="H400" s="757">
        <v>36</v>
      </c>
      <c r="I400" s="760"/>
      <c r="J400" s="763" t="s">
        <v>1905</v>
      </c>
      <c r="K400" s="758" t="s">
        <v>1914</v>
      </c>
      <c r="L400" s="183"/>
      <c r="M400" s="755"/>
      <c r="N400" s="755"/>
      <c r="O400" s="755"/>
      <c r="P400" s="755"/>
      <c r="Q400" s="421"/>
    </row>
    <row r="401" spans="1:17" s="756" customFormat="1" ht="61.5" customHeight="1">
      <c r="A401" s="772">
        <v>351</v>
      </c>
      <c r="B401" s="760" t="s">
        <v>287</v>
      </c>
      <c r="C401" s="760" t="s">
        <v>86</v>
      </c>
      <c r="D401" s="761" t="s">
        <v>1906</v>
      </c>
      <c r="E401" s="758" t="s">
        <v>1455</v>
      </c>
      <c r="F401" s="761" t="s">
        <v>1907</v>
      </c>
      <c r="G401" s="758" t="s">
        <v>59</v>
      </c>
      <c r="H401" s="757">
        <v>36</v>
      </c>
      <c r="I401" s="760"/>
      <c r="J401" s="763" t="s">
        <v>1908</v>
      </c>
      <c r="K401" s="758" t="s">
        <v>1914</v>
      </c>
      <c r="L401" s="183"/>
      <c r="M401" s="755"/>
      <c r="N401" s="755"/>
      <c r="O401" s="755"/>
      <c r="P401" s="755"/>
      <c r="Q401" s="421"/>
    </row>
    <row r="402" spans="1:17" s="384" customFormat="1" ht="30.75" customHeight="1">
      <c r="A402" s="779" t="s">
        <v>1616</v>
      </c>
      <c r="B402" s="780"/>
      <c r="C402" s="780"/>
      <c r="D402" s="780"/>
      <c r="E402" s="780"/>
      <c r="F402" s="780"/>
      <c r="G402" s="780"/>
      <c r="H402" s="780"/>
      <c r="I402" s="780"/>
      <c r="J402" s="780"/>
      <c r="K402" s="780"/>
      <c r="L402" s="496"/>
      <c r="M402" s="427"/>
      <c r="N402" s="427"/>
      <c r="O402" s="427"/>
      <c r="P402" s="427"/>
      <c r="Q402" s="645"/>
    </row>
    <row r="403" spans="1:17" s="241" customFormat="1" ht="203.25" customHeight="1">
      <c r="A403" s="500">
        <v>352</v>
      </c>
      <c r="B403" s="183" t="s">
        <v>32</v>
      </c>
      <c r="C403" s="183" t="s">
        <v>33</v>
      </c>
      <c r="D403" s="217" t="s">
        <v>1451</v>
      </c>
      <c r="E403" s="217" t="s">
        <v>1452</v>
      </c>
      <c r="F403" s="190" t="s">
        <v>1735</v>
      </c>
      <c r="G403" s="183" t="s">
        <v>1453</v>
      </c>
      <c r="H403" s="183">
        <v>84</v>
      </c>
      <c r="I403" s="206">
        <f>J403*4.4125</f>
        <v>441249999.99999994</v>
      </c>
      <c r="J403" s="206">
        <v>100000000</v>
      </c>
      <c r="K403" s="183" t="s">
        <v>1454</v>
      </c>
      <c r="L403" s="183"/>
      <c r="M403" s="505"/>
      <c r="N403" s="640"/>
      <c r="O403" s="640"/>
      <c r="P403" s="505"/>
      <c r="Q403" s="421"/>
    </row>
    <row r="404" spans="1:17" s="241" customFormat="1" ht="163.5" customHeight="1">
      <c r="A404" s="774">
        <v>353</v>
      </c>
      <c r="B404" s="183" t="s">
        <v>32</v>
      </c>
      <c r="C404" s="183" t="s">
        <v>33</v>
      </c>
      <c r="D404" s="506" t="s">
        <v>295</v>
      </c>
      <c r="E404" s="506" t="s">
        <v>1455</v>
      </c>
      <c r="F404" s="210" t="s">
        <v>1456</v>
      </c>
      <c r="G404" s="506" t="s">
        <v>1457</v>
      </c>
      <c r="H404" s="506" t="s">
        <v>1684</v>
      </c>
      <c r="I404" s="396">
        <v>6332000</v>
      </c>
      <c r="J404" s="396">
        <v>1435014</v>
      </c>
      <c r="K404" s="506" t="s">
        <v>1686</v>
      </c>
      <c r="L404" s="506"/>
      <c r="M404" s="506" t="s">
        <v>1685</v>
      </c>
      <c r="N404" s="641"/>
      <c r="O404" s="641"/>
      <c r="P404" s="506"/>
      <c r="Q404" s="676"/>
    </row>
    <row r="405" spans="1:17" s="241" customFormat="1" ht="174.75" customHeight="1">
      <c r="A405" s="774">
        <v>354</v>
      </c>
      <c r="B405" s="187" t="s">
        <v>1458</v>
      </c>
      <c r="C405" s="187" t="s">
        <v>33</v>
      </c>
      <c r="D405" s="187" t="s">
        <v>1459</v>
      </c>
      <c r="E405" s="187" t="s">
        <v>1460</v>
      </c>
      <c r="F405" s="205" t="s">
        <v>1461</v>
      </c>
      <c r="G405" s="187" t="s">
        <v>72</v>
      </c>
      <c r="H405" s="187">
        <v>36</v>
      </c>
      <c r="I405" s="196">
        <v>79729845</v>
      </c>
      <c r="J405" s="206">
        <f>I405/4.4125</f>
        <v>18069086.685552411</v>
      </c>
      <c r="K405" s="608" t="s">
        <v>1747</v>
      </c>
      <c r="L405" s="183"/>
      <c r="M405" s="505"/>
      <c r="N405" s="640"/>
      <c r="O405" s="640"/>
      <c r="P405" s="505"/>
      <c r="Q405" s="421"/>
    </row>
    <row r="406" spans="1:17" s="241" customFormat="1" ht="39.75" customHeight="1">
      <c r="A406" s="774">
        <v>355</v>
      </c>
      <c r="B406" s="187" t="s">
        <v>1016</v>
      </c>
      <c r="C406" s="187" t="s">
        <v>40</v>
      </c>
      <c r="D406" s="242" t="s">
        <v>1462</v>
      </c>
      <c r="E406" s="242" t="s">
        <v>81</v>
      </c>
      <c r="F406" s="205" t="s">
        <v>1463</v>
      </c>
      <c r="G406" s="187" t="s">
        <v>72</v>
      </c>
      <c r="H406" s="187">
        <v>36</v>
      </c>
      <c r="I406" s="196">
        <v>26576615</v>
      </c>
      <c r="J406" s="206">
        <v>6023028</v>
      </c>
      <c r="K406" s="608" t="s">
        <v>1747</v>
      </c>
      <c r="L406" s="183"/>
      <c r="M406" s="505"/>
      <c r="N406" s="640"/>
      <c r="O406" s="640"/>
      <c r="P406" s="505"/>
      <c r="Q406" s="421"/>
    </row>
    <row r="407" spans="1:17" s="248" customFormat="1" ht="249" customHeight="1">
      <c r="A407" s="774">
        <v>356</v>
      </c>
      <c r="B407" s="500" t="s">
        <v>32</v>
      </c>
      <c r="C407" s="500" t="s">
        <v>33</v>
      </c>
      <c r="D407" s="243" t="s">
        <v>1464</v>
      </c>
      <c r="E407" s="243" t="s">
        <v>1465</v>
      </c>
      <c r="F407" s="246" t="s">
        <v>1466</v>
      </c>
      <c r="G407" s="243" t="s">
        <v>594</v>
      </c>
      <c r="H407" s="243">
        <v>24</v>
      </c>
      <c r="I407" s="257">
        <v>66187500</v>
      </c>
      <c r="J407" s="276">
        <v>15000000</v>
      </c>
      <c r="K407" s="500" t="s">
        <v>1467</v>
      </c>
      <c r="L407" s="500"/>
      <c r="M407" s="475"/>
      <c r="N407" s="475"/>
      <c r="O407" s="475"/>
      <c r="P407" s="475"/>
      <c r="Q407" s="652"/>
    </row>
    <row r="408" spans="1:17" s="241" customFormat="1" ht="180" customHeight="1">
      <c r="A408" s="774">
        <v>357</v>
      </c>
      <c r="B408" s="183" t="s">
        <v>32</v>
      </c>
      <c r="C408" s="183" t="s">
        <v>33</v>
      </c>
      <c r="D408" s="187" t="s">
        <v>1468</v>
      </c>
      <c r="E408" s="187" t="s">
        <v>1469</v>
      </c>
      <c r="F408" s="205" t="s">
        <v>1470</v>
      </c>
      <c r="G408" s="187" t="s">
        <v>594</v>
      </c>
      <c r="H408" s="187">
        <v>24</v>
      </c>
      <c r="I408" s="196">
        <f>J408*4.4125</f>
        <v>286812500</v>
      </c>
      <c r="J408" s="206">
        <v>65000000</v>
      </c>
      <c r="K408" s="183" t="s">
        <v>1471</v>
      </c>
      <c r="L408" s="183"/>
      <c r="M408" s="505"/>
      <c r="N408" s="640"/>
      <c r="O408" s="640"/>
      <c r="P408" s="505"/>
      <c r="Q408" s="421"/>
    </row>
    <row r="409" spans="1:17" s="241" customFormat="1" ht="230.25" customHeight="1">
      <c r="A409" s="774">
        <v>358</v>
      </c>
      <c r="B409" s="183" t="s">
        <v>32</v>
      </c>
      <c r="C409" s="183" t="s">
        <v>33</v>
      </c>
      <c r="D409" s="187" t="s">
        <v>1472</v>
      </c>
      <c r="E409" s="187" t="s">
        <v>1465</v>
      </c>
      <c r="F409" s="205" t="s">
        <v>1473</v>
      </c>
      <c r="G409" s="187" t="s">
        <v>1474</v>
      </c>
      <c r="H409" s="187">
        <v>24</v>
      </c>
      <c r="I409" s="196">
        <v>55861370</v>
      </c>
      <c r="J409" s="206">
        <v>12659801</v>
      </c>
      <c r="K409" s="183" t="s">
        <v>1475</v>
      </c>
      <c r="L409" s="183"/>
      <c r="M409" s="505"/>
      <c r="N409" s="640"/>
      <c r="O409" s="640"/>
      <c r="P409" s="505"/>
      <c r="Q409" s="421"/>
    </row>
    <row r="410" spans="1:17" s="241" customFormat="1" ht="48.75" customHeight="1">
      <c r="A410" s="774">
        <v>359</v>
      </c>
      <c r="B410" s="506" t="s">
        <v>829</v>
      </c>
      <c r="C410" s="183" t="s">
        <v>33</v>
      </c>
      <c r="D410" s="210" t="s">
        <v>1476</v>
      </c>
      <c r="E410" s="506" t="s">
        <v>829</v>
      </c>
      <c r="F410" s="506" t="s">
        <v>1477</v>
      </c>
      <c r="G410" s="187" t="s">
        <v>594</v>
      </c>
      <c r="H410" s="506">
        <v>24</v>
      </c>
      <c r="I410" s="196">
        <f>J410*4.4125</f>
        <v>4412500</v>
      </c>
      <c r="J410" s="206">
        <v>1000000</v>
      </c>
      <c r="K410" s="183" t="s">
        <v>831</v>
      </c>
      <c r="L410" s="183"/>
      <c r="M410" s="505"/>
      <c r="N410" s="640"/>
      <c r="O410" s="640"/>
      <c r="P410" s="505"/>
      <c r="Q410" s="421"/>
    </row>
    <row r="411" spans="1:17" s="241" customFormat="1" ht="47.25" customHeight="1">
      <c r="A411" s="774">
        <v>360</v>
      </c>
      <c r="B411" s="506" t="s">
        <v>829</v>
      </c>
      <c r="C411" s="183" t="s">
        <v>33</v>
      </c>
      <c r="D411" s="210" t="s">
        <v>1478</v>
      </c>
      <c r="E411" s="506" t="s">
        <v>829</v>
      </c>
      <c r="F411" s="506" t="s">
        <v>1479</v>
      </c>
      <c r="G411" s="187" t="s">
        <v>594</v>
      </c>
      <c r="H411" s="506">
        <v>12</v>
      </c>
      <c r="I411" s="196">
        <f t="shared" ref="I411:I421" si="13">J411*4.4125</f>
        <v>441249.99999999994</v>
      </c>
      <c r="J411" s="206">
        <v>100000</v>
      </c>
      <c r="K411" s="183" t="s">
        <v>831</v>
      </c>
      <c r="L411" s="183"/>
      <c r="M411" s="505"/>
      <c r="N411" s="640"/>
      <c r="O411" s="640"/>
      <c r="P411" s="505"/>
      <c r="Q411" s="421"/>
    </row>
    <row r="412" spans="1:17" s="241" customFormat="1" ht="48" customHeight="1">
      <c r="A412" s="774">
        <v>361</v>
      </c>
      <c r="B412" s="506" t="s">
        <v>829</v>
      </c>
      <c r="C412" s="183" t="s">
        <v>33</v>
      </c>
      <c r="D412" s="210" t="s">
        <v>1480</v>
      </c>
      <c r="E412" s="506" t="s">
        <v>829</v>
      </c>
      <c r="F412" s="506" t="s">
        <v>1479</v>
      </c>
      <c r="G412" s="187" t="s">
        <v>594</v>
      </c>
      <c r="H412" s="506">
        <v>12</v>
      </c>
      <c r="I412" s="196">
        <f t="shared" si="13"/>
        <v>441249.99999999994</v>
      </c>
      <c r="J412" s="206">
        <v>100000</v>
      </c>
      <c r="K412" s="183" t="s">
        <v>831</v>
      </c>
      <c r="L412" s="183"/>
      <c r="M412" s="505"/>
      <c r="N412" s="640"/>
      <c r="O412" s="640"/>
      <c r="P412" s="505"/>
      <c r="Q412" s="421"/>
    </row>
    <row r="413" spans="1:17" s="241" customFormat="1" ht="51" customHeight="1">
      <c r="A413" s="774">
        <v>362</v>
      </c>
      <c r="B413" s="506" t="s">
        <v>829</v>
      </c>
      <c r="C413" s="183" t="s">
        <v>33</v>
      </c>
      <c r="D413" s="210" t="s">
        <v>1481</v>
      </c>
      <c r="E413" s="506" t="s">
        <v>829</v>
      </c>
      <c r="F413" s="506" t="s">
        <v>1482</v>
      </c>
      <c r="G413" s="187" t="s">
        <v>594</v>
      </c>
      <c r="H413" s="506">
        <v>24</v>
      </c>
      <c r="I413" s="196">
        <f t="shared" si="13"/>
        <v>2206250</v>
      </c>
      <c r="J413" s="206">
        <v>500000</v>
      </c>
      <c r="K413" s="183" t="s">
        <v>831</v>
      </c>
      <c r="L413" s="183"/>
      <c r="M413" s="505"/>
      <c r="N413" s="640"/>
      <c r="O413" s="640"/>
      <c r="P413" s="505"/>
      <c r="Q413" s="421"/>
    </row>
    <row r="414" spans="1:17" s="241" customFormat="1" ht="47.25" customHeight="1">
      <c r="A414" s="774">
        <v>363</v>
      </c>
      <c r="B414" s="187" t="s">
        <v>695</v>
      </c>
      <c r="C414" s="183" t="s">
        <v>33</v>
      </c>
      <c r="D414" s="273" t="s">
        <v>1483</v>
      </c>
      <c r="E414" s="187" t="s">
        <v>695</v>
      </c>
      <c r="F414" s="214" t="s">
        <v>1484</v>
      </c>
      <c r="G414" s="187" t="s">
        <v>594</v>
      </c>
      <c r="H414" s="187">
        <v>24</v>
      </c>
      <c r="I414" s="196">
        <f t="shared" si="13"/>
        <v>8825000</v>
      </c>
      <c r="J414" s="206">
        <v>2000000</v>
      </c>
      <c r="K414" s="183" t="s">
        <v>831</v>
      </c>
      <c r="L414" s="183"/>
      <c r="M414" s="505"/>
      <c r="N414" s="640"/>
      <c r="O414" s="640"/>
      <c r="P414" s="505"/>
      <c r="Q414" s="421"/>
    </row>
    <row r="415" spans="1:17" s="241" customFormat="1" ht="47.25" customHeight="1">
      <c r="A415" s="774">
        <v>364</v>
      </c>
      <c r="B415" s="187" t="s">
        <v>695</v>
      </c>
      <c r="C415" s="183" t="s">
        <v>33</v>
      </c>
      <c r="D415" s="273" t="s">
        <v>1485</v>
      </c>
      <c r="E415" s="187" t="s">
        <v>695</v>
      </c>
      <c r="F415" s="214" t="s">
        <v>1486</v>
      </c>
      <c r="G415" s="214" t="s">
        <v>72</v>
      </c>
      <c r="H415" s="187">
        <v>36</v>
      </c>
      <c r="I415" s="196">
        <f t="shared" si="13"/>
        <v>17650000</v>
      </c>
      <c r="J415" s="206">
        <v>4000000</v>
      </c>
      <c r="K415" s="183" t="s">
        <v>831</v>
      </c>
      <c r="L415" s="183"/>
      <c r="M415" s="505"/>
      <c r="N415" s="640"/>
      <c r="O415" s="640"/>
      <c r="P415" s="505"/>
      <c r="Q415" s="421"/>
    </row>
    <row r="416" spans="1:17" s="241" customFormat="1" ht="46.5" customHeight="1">
      <c r="A416" s="774">
        <v>365</v>
      </c>
      <c r="B416" s="214" t="s">
        <v>83</v>
      </c>
      <c r="C416" s="214" t="s">
        <v>40</v>
      </c>
      <c r="D416" s="273" t="s">
        <v>1487</v>
      </c>
      <c r="E416" s="214" t="s">
        <v>83</v>
      </c>
      <c r="F416" s="214" t="s">
        <v>1488</v>
      </c>
      <c r="G416" s="214" t="s">
        <v>707</v>
      </c>
      <c r="H416" s="214">
        <v>24</v>
      </c>
      <c r="I416" s="196">
        <f t="shared" si="13"/>
        <v>8825000</v>
      </c>
      <c r="J416" s="206">
        <v>2000000</v>
      </c>
      <c r="K416" s="183" t="s">
        <v>831</v>
      </c>
      <c r="L416" s="183"/>
      <c r="M416" s="505"/>
      <c r="N416" s="640"/>
      <c r="O416" s="640"/>
      <c r="P416" s="505"/>
      <c r="Q416" s="421"/>
    </row>
    <row r="417" spans="1:17" s="241" customFormat="1" ht="46.5" customHeight="1">
      <c r="A417" s="774">
        <v>366</v>
      </c>
      <c r="B417" s="214" t="s">
        <v>83</v>
      </c>
      <c r="C417" s="214" t="s">
        <v>40</v>
      </c>
      <c r="D417" s="273" t="s">
        <v>1489</v>
      </c>
      <c r="E417" s="214" t="s">
        <v>83</v>
      </c>
      <c r="F417" s="214" t="s">
        <v>1490</v>
      </c>
      <c r="G417" s="187" t="s">
        <v>594</v>
      </c>
      <c r="H417" s="214">
        <v>24</v>
      </c>
      <c r="I417" s="196">
        <f t="shared" si="13"/>
        <v>11031250</v>
      </c>
      <c r="J417" s="206">
        <v>2500000</v>
      </c>
      <c r="K417" s="183" t="s">
        <v>831</v>
      </c>
      <c r="L417" s="183"/>
      <c r="M417" s="505"/>
      <c r="N417" s="640"/>
      <c r="O417" s="640"/>
      <c r="P417" s="505"/>
      <c r="Q417" s="421"/>
    </row>
    <row r="418" spans="1:17" s="241" customFormat="1" ht="57.75" customHeight="1">
      <c r="A418" s="774">
        <v>367</v>
      </c>
      <c r="B418" s="506" t="s">
        <v>695</v>
      </c>
      <c r="C418" s="224" t="s">
        <v>40</v>
      </c>
      <c r="D418" s="187" t="s">
        <v>1491</v>
      </c>
      <c r="E418" s="242" t="s">
        <v>695</v>
      </c>
      <c r="F418" s="187" t="s">
        <v>1492</v>
      </c>
      <c r="G418" s="187" t="s">
        <v>72</v>
      </c>
      <c r="H418" s="183">
        <v>12</v>
      </c>
      <c r="I418" s="196">
        <f t="shared" si="13"/>
        <v>2206250</v>
      </c>
      <c r="J418" s="206">
        <v>500000</v>
      </c>
      <c r="K418" s="183" t="s">
        <v>74</v>
      </c>
      <c r="L418" s="183"/>
      <c r="M418" s="505"/>
      <c r="N418" s="640"/>
      <c r="O418" s="640"/>
      <c r="P418" s="505"/>
      <c r="Q418" s="421"/>
    </row>
    <row r="419" spans="1:17" s="181" customFormat="1" ht="67.5" customHeight="1">
      <c r="A419" s="774">
        <v>368</v>
      </c>
      <c r="B419" s="381" t="s">
        <v>39</v>
      </c>
      <c r="C419" s="381" t="s">
        <v>40</v>
      </c>
      <c r="D419" s="506" t="s">
        <v>1493</v>
      </c>
      <c r="E419" s="506" t="s">
        <v>140</v>
      </c>
      <c r="F419" s="506" t="s">
        <v>1494</v>
      </c>
      <c r="G419" s="183" t="s">
        <v>594</v>
      </c>
      <c r="H419" s="506">
        <v>20</v>
      </c>
      <c r="I419" s="196">
        <v>9200000</v>
      </c>
      <c r="J419" s="396">
        <f>I419/4.4125</f>
        <v>2084985.8356940511</v>
      </c>
      <c r="K419" s="506" t="s">
        <v>16</v>
      </c>
      <c r="L419" s="506"/>
      <c r="M419" s="517"/>
      <c r="N419" s="517"/>
      <c r="O419" s="517"/>
      <c r="P419" s="517"/>
      <c r="Q419" s="648"/>
    </row>
    <row r="420" spans="1:17" s="756" customFormat="1" ht="178.5" customHeight="1">
      <c r="A420" s="774">
        <v>369</v>
      </c>
      <c r="B420" s="760" t="s">
        <v>287</v>
      </c>
      <c r="C420" s="760" t="s">
        <v>86</v>
      </c>
      <c r="D420" s="761" t="s">
        <v>1909</v>
      </c>
      <c r="E420" s="758" t="s">
        <v>1455</v>
      </c>
      <c r="F420" s="761" t="s">
        <v>1910</v>
      </c>
      <c r="G420" s="758" t="s">
        <v>59</v>
      </c>
      <c r="H420" s="760"/>
      <c r="I420" s="769" t="s">
        <v>1911</v>
      </c>
      <c r="J420" s="763" t="s">
        <v>1912</v>
      </c>
      <c r="K420" s="758" t="s">
        <v>1914</v>
      </c>
      <c r="L420" s="187"/>
      <c r="M420" s="755"/>
      <c r="N420" s="755"/>
      <c r="O420" s="755"/>
      <c r="P420" s="755"/>
      <c r="Q420" s="421"/>
    </row>
    <row r="421" spans="1:17" s="181" customFormat="1" ht="100.5" customHeight="1">
      <c r="A421" s="774">
        <v>370</v>
      </c>
      <c r="B421" s="381" t="s">
        <v>39</v>
      </c>
      <c r="C421" s="381" t="s">
        <v>40</v>
      </c>
      <c r="D421" s="506" t="s">
        <v>1495</v>
      </c>
      <c r="E421" s="506" t="s">
        <v>1496</v>
      </c>
      <c r="F421" s="506" t="s">
        <v>1497</v>
      </c>
      <c r="G421" s="183" t="s">
        <v>594</v>
      </c>
      <c r="H421" s="506">
        <v>60</v>
      </c>
      <c r="I421" s="196">
        <f t="shared" si="13"/>
        <v>66187499.999999993</v>
      </c>
      <c r="J421" s="396">
        <v>15000000</v>
      </c>
      <c r="K421" s="506" t="s">
        <v>16</v>
      </c>
      <c r="L421" s="506" t="s">
        <v>1498</v>
      </c>
      <c r="M421" s="517"/>
      <c r="N421" s="517"/>
      <c r="O421" s="517"/>
      <c r="P421" s="517"/>
      <c r="Q421" s="648"/>
    </row>
    <row r="422" spans="1:17" s="384" customFormat="1" ht="36.75" customHeight="1">
      <c r="A422" s="779" t="s">
        <v>1499</v>
      </c>
      <c r="B422" s="780"/>
      <c r="C422" s="780"/>
      <c r="D422" s="780"/>
      <c r="E422" s="780"/>
      <c r="F422" s="780"/>
      <c r="G422" s="780"/>
      <c r="H422" s="780"/>
      <c r="I422" s="780"/>
      <c r="J422" s="780"/>
      <c r="K422" s="780"/>
      <c r="L422" s="496"/>
      <c r="M422" s="427"/>
      <c r="N422" s="427"/>
      <c r="O422" s="427"/>
      <c r="P422" s="427"/>
      <c r="Q422" s="645"/>
    </row>
    <row r="423" spans="1:17" s="181" customFormat="1" ht="91.5" customHeight="1">
      <c r="A423" s="787">
        <v>371</v>
      </c>
      <c r="B423" s="797" t="s">
        <v>39</v>
      </c>
      <c r="C423" s="797" t="s">
        <v>40</v>
      </c>
      <c r="D423" s="183" t="s">
        <v>1737</v>
      </c>
      <c r="E423" s="183" t="s">
        <v>1500</v>
      </c>
      <c r="F423" s="183" t="s">
        <v>1501</v>
      </c>
      <c r="G423" s="187" t="s">
        <v>594</v>
      </c>
      <c r="H423" s="183">
        <v>36</v>
      </c>
      <c r="I423" s="206">
        <v>353000000</v>
      </c>
      <c r="J423" s="206">
        <v>80000000</v>
      </c>
      <c r="K423" s="795" t="s">
        <v>62</v>
      </c>
      <c r="L423" s="795"/>
      <c r="M423" s="517"/>
      <c r="N423" s="517"/>
      <c r="O423" s="517"/>
      <c r="P423" s="206" t="s">
        <v>1736</v>
      </c>
      <c r="Q423" s="677"/>
    </row>
    <row r="424" spans="1:17" s="399" customFormat="1" ht="39.75" customHeight="1">
      <c r="A424" s="787"/>
      <c r="B424" s="797"/>
      <c r="C424" s="797"/>
      <c r="D424" s="351" t="s">
        <v>1502</v>
      </c>
      <c r="E424" s="351" t="s">
        <v>1503</v>
      </c>
      <c r="F424" s="351" t="s">
        <v>1504</v>
      </c>
      <c r="G424" s="397" t="s">
        <v>594</v>
      </c>
      <c r="H424" s="398">
        <v>36</v>
      </c>
      <c r="I424" s="353">
        <v>8920000</v>
      </c>
      <c r="J424" s="353">
        <v>2021530</v>
      </c>
      <c r="K424" s="795"/>
      <c r="L424" s="795"/>
      <c r="M424" s="551"/>
      <c r="N424" s="551"/>
      <c r="O424" s="551"/>
      <c r="P424" s="551"/>
      <c r="Q424" s="678"/>
    </row>
    <row r="425" spans="1:17" s="399" customFormat="1" ht="46.5" customHeight="1">
      <c r="A425" s="787"/>
      <c r="B425" s="797"/>
      <c r="C425" s="797"/>
      <c r="D425" s="351" t="s">
        <v>1505</v>
      </c>
      <c r="E425" s="351" t="s">
        <v>1506</v>
      </c>
      <c r="F425" s="351" t="s">
        <v>1507</v>
      </c>
      <c r="G425" s="397" t="s">
        <v>594</v>
      </c>
      <c r="H425" s="398">
        <v>24</v>
      </c>
      <c r="I425" s="400">
        <v>8920000</v>
      </c>
      <c r="J425" s="398" t="s">
        <v>1508</v>
      </c>
      <c r="K425" s="795"/>
      <c r="L425" s="795"/>
      <c r="M425" s="551"/>
      <c r="N425" s="551"/>
      <c r="O425" s="551"/>
      <c r="P425" s="551"/>
      <c r="Q425" s="678"/>
    </row>
    <row r="426" spans="1:17" s="402" customFormat="1" ht="85.5" customHeight="1">
      <c r="A426" s="790">
        <v>372</v>
      </c>
      <c r="B426" s="791" t="s">
        <v>39</v>
      </c>
      <c r="C426" s="791" t="s">
        <v>40</v>
      </c>
      <c r="D426" s="503" t="s">
        <v>1509</v>
      </c>
      <c r="E426" s="503" t="s">
        <v>1059</v>
      </c>
      <c r="F426" s="503" t="s">
        <v>301</v>
      </c>
      <c r="G426" s="503" t="s">
        <v>1510</v>
      </c>
      <c r="H426" s="503">
        <v>60</v>
      </c>
      <c r="I426" s="401">
        <v>220625000</v>
      </c>
      <c r="J426" s="401">
        <v>50000000</v>
      </c>
      <c r="K426" s="786" t="s">
        <v>62</v>
      </c>
      <c r="L426" s="786"/>
      <c r="M426" s="552"/>
      <c r="N426" s="552"/>
      <c r="O426" s="552"/>
      <c r="P426" s="552"/>
      <c r="Q426" s="679"/>
    </row>
    <row r="427" spans="1:17" s="399" customFormat="1" ht="50.25" customHeight="1">
      <c r="A427" s="790"/>
      <c r="B427" s="791"/>
      <c r="C427" s="791"/>
      <c r="D427" s="351" t="s">
        <v>1505</v>
      </c>
      <c r="E427" s="351" t="s">
        <v>1506</v>
      </c>
      <c r="F427" s="351" t="s">
        <v>1511</v>
      </c>
      <c r="G427" s="397" t="s">
        <v>594</v>
      </c>
      <c r="H427" s="398">
        <v>24</v>
      </c>
      <c r="I427" s="400">
        <v>8920000</v>
      </c>
      <c r="J427" s="398" t="s">
        <v>1508</v>
      </c>
      <c r="K427" s="786"/>
      <c r="L427" s="786"/>
      <c r="M427" s="551"/>
      <c r="N427" s="551"/>
      <c r="O427" s="551"/>
      <c r="P427" s="551"/>
      <c r="Q427" s="678"/>
    </row>
    <row r="428" spans="1:17" s="176" customFormat="1" ht="60" customHeight="1">
      <c r="A428" s="784">
        <v>373</v>
      </c>
      <c r="B428" s="793" t="s">
        <v>32</v>
      </c>
      <c r="C428" s="793" t="s">
        <v>40</v>
      </c>
      <c r="D428" s="188" t="s">
        <v>1512</v>
      </c>
      <c r="E428" s="188" t="s">
        <v>1063</v>
      </c>
      <c r="F428" s="188" t="s">
        <v>1513</v>
      </c>
      <c r="G428" s="188"/>
      <c r="H428" s="188"/>
      <c r="I428" s="239"/>
      <c r="J428" s="239"/>
      <c r="K428" s="786" t="s">
        <v>1446</v>
      </c>
      <c r="L428" s="786"/>
      <c r="M428" s="467"/>
      <c r="N428" s="467"/>
      <c r="O428" s="467"/>
      <c r="P428" s="467"/>
      <c r="Q428" s="650"/>
    </row>
    <row r="429" spans="1:17" s="407" customFormat="1" ht="54.75" customHeight="1">
      <c r="A429" s="792"/>
      <c r="B429" s="794"/>
      <c r="C429" s="793"/>
      <c r="D429" s="403" t="s">
        <v>1514</v>
      </c>
      <c r="E429" s="403" t="s">
        <v>1059</v>
      </c>
      <c r="F429" s="403" t="s">
        <v>1515</v>
      </c>
      <c r="G429" s="404" t="s">
        <v>1554</v>
      </c>
      <c r="H429" s="405">
        <v>6</v>
      </c>
      <c r="I429" s="406">
        <v>562707</v>
      </c>
      <c r="J429" s="406">
        <v>127526</v>
      </c>
      <c r="K429" s="786"/>
      <c r="L429" s="786"/>
      <c r="M429" s="553"/>
      <c r="N429" s="553"/>
      <c r="O429" s="553"/>
      <c r="P429" s="553"/>
      <c r="Q429" s="680"/>
    </row>
    <row r="430" spans="1:17" s="407" customFormat="1" ht="57" customHeight="1">
      <c r="A430" s="792"/>
      <c r="B430" s="794"/>
      <c r="C430" s="793"/>
      <c r="D430" s="403" t="s">
        <v>1516</v>
      </c>
      <c r="E430" s="403" t="s">
        <v>1059</v>
      </c>
      <c r="F430" s="403" t="s">
        <v>1517</v>
      </c>
      <c r="G430" s="404" t="s">
        <v>1554</v>
      </c>
      <c r="H430" s="405">
        <v>6</v>
      </c>
      <c r="I430" s="406">
        <v>363229</v>
      </c>
      <c r="J430" s="406">
        <v>82318</v>
      </c>
      <c r="K430" s="786"/>
      <c r="L430" s="786"/>
      <c r="M430" s="553"/>
      <c r="N430" s="553"/>
      <c r="O430" s="553"/>
      <c r="P430" s="553"/>
      <c r="Q430" s="680"/>
    </row>
    <row r="431" spans="1:17" s="272" customFormat="1" ht="45" customHeight="1">
      <c r="A431" s="784">
        <v>374</v>
      </c>
      <c r="B431" s="785" t="s">
        <v>39</v>
      </c>
      <c r="C431" s="785" t="s">
        <v>40</v>
      </c>
      <c r="D431" s="499" t="s">
        <v>1518</v>
      </c>
      <c r="E431" s="499"/>
      <c r="F431" s="499"/>
      <c r="G431" s="499"/>
      <c r="H431" s="499"/>
      <c r="I431" s="499"/>
      <c r="J431" s="271"/>
      <c r="K431" s="786" t="s">
        <v>1446</v>
      </c>
      <c r="L431" s="786"/>
      <c r="M431" s="530"/>
      <c r="N431" s="530"/>
      <c r="O431" s="530"/>
      <c r="P431" s="530"/>
      <c r="Q431" s="655"/>
    </row>
    <row r="432" spans="1:17" s="407" customFormat="1" ht="53.25" customHeight="1">
      <c r="A432" s="784"/>
      <c r="B432" s="785"/>
      <c r="C432" s="785"/>
      <c r="D432" s="403" t="s">
        <v>1519</v>
      </c>
      <c r="E432" s="403" t="s">
        <v>1063</v>
      </c>
      <c r="F432" s="403" t="s">
        <v>1520</v>
      </c>
      <c r="G432" s="403" t="s">
        <v>1599</v>
      </c>
      <c r="H432" s="403">
        <v>6</v>
      </c>
      <c r="I432" s="406">
        <v>562707</v>
      </c>
      <c r="J432" s="406">
        <v>127526</v>
      </c>
      <c r="K432" s="786"/>
      <c r="L432" s="786"/>
      <c r="M432" s="553"/>
      <c r="N432" s="553"/>
      <c r="O432" s="553"/>
      <c r="P432" s="553"/>
      <c r="Q432" s="680"/>
    </row>
    <row r="433" spans="1:17" s="407" customFormat="1" ht="59.25" customHeight="1">
      <c r="A433" s="784"/>
      <c r="B433" s="785"/>
      <c r="C433" s="785"/>
      <c r="D433" s="403" t="s">
        <v>1521</v>
      </c>
      <c r="E433" s="403" t="s">
        <v>1059</v>
      </c>
      <c r="F433" s="403" t="s">
        <v>1517</v>
      </c>
      <c r="G433" s="403" t="s">
        <v>1554</v>
      </c>
      <c r="H433" s="403">
        <v>6</v>
      </c>
      <c r="I433" s="406">
        <v>677705</v>
      </c>
      <c r="J433" s="406">
        <v>153588</v>
      </c>
      <c r="K433" s="786"/>
      <c r="L433" s="786"/>
      <c r="M433" s="553"/>
      <c r="N433" s="553"/>
      <c r="O433" s="553"/>
      <c r="P433" s="553"/>
      <c r="Q433" s="680"/>
    </row>
    <row r="434" spans="1:17" s="410" customFormat="1" ht="59.25" customHeight="1">
      <c r="A434" s="784"/>
      <c r="B434" s="785"/>
      <c r="C434" s="785"/>
      <c r="D434" s="408" t="s">
        <v>1522</v>
      </c>
      <c r="E434" s="408" t="s">
        <v>1523</v>
      </c>
      <c r="F434" s="408" t="s">
        <v>1517</v>
      </c>
      <c r="G434" s="408" t="s">
        <v>1554</v>
      </c>
      <c r="H434" s="408">
        <v>6</v>
      </c>
      <c r="I434" s="409">
        <v>488859</v>
      </c>
      <c r="J434" s="409">
        <v>110790</v>
      </c>
      <c r="K434" s="786"/>
      <c r="L434" s="786"/>
      <c r="M434" s="554"/>
      <c r="N434" s="554"/>
      <c r="O434" s="554"/>
      <c r="P434" s="554"/>
      <c r="Q434" s="681"/>
    </row>
    <row r="435" spans="1:17" s="410" customFormat="1" ht="60" customHeight="1">
      <c r="A435" s="784"/>
      <c r="B435" s="785"/>
      <c r="C435" s="785"/>
      <c r="D435" s="408" t="s">
        <v>1524</v>
      </c>
      <c r="E435" s="408" t="s">
        <v>1523</v>
      </c>
      <c r="F435" s="408" t="s">
        <v>1525</v>
      </c>
      <c r="G435" s="411" t="s">
        <v>1554</v>
      </c>
      <c r="H435" s="408">
        <v>8</v>
      </c>
      <c r="I435" s="409">
        <v>1473249</v>
      </c>
      <c r="J435" s="409">
        <v>333881</v>
      </c>
      <c r="K435" s="786"/>
      <c r="L435" s="786"/>
      <c r="M435" s="554"/>
      <c r="N435" s="554"/>
      <c r="O435" s="554"/>
      <c r="P435" s="554"/>
      <c r="Q435" s="681"/>
    </row>
    <row r="436" spans="1:17" s="176" customFormat="1" ht="42.75" customHeight="1">
      <c r="A436" s="787">
        <v>375</v>
      </c>
      <c r="B436" s="788" t="s">
        <v>39</v>
      </c>
      <c r="C436" s="788" t="s">
        <v>40</v>
      </c>
      <c r="D436" s="188" t="s">
        <v>1526</v>
      </c>
      <c r="E436" s="188"/>
      <c r="F436" s="188"/>
      <c r="G436" s="188"/>
      <c r="H436" s="188"/>
      <c r="I436" s="239"/>
      <c r="J436" s="239"/>
      <c r="K436" s="784" t="s">
        <v>1446</v>
      </c>
      <c r="L436" s="784"/>
      <c r="M436" s="467"/>
      <c r="N436" s="467"/>
      <c r="O436" s="467"/>
      <c r="P436" s="467"/>
      <c r="Q436" s="650"/>
    </row>
    <row r="437" spans="1:17" s="415" customFormat="1" ht="27.75" customHeight="1">
      <c r="A437" s="787"/>
      <c r="B437" s="788"/>
      <c r="C437" s="788"/>
      <c r="D437" s="412" t="s">
        <v>311</v>
      </c>
      <c r="E437" s="502" t="s">
        <v>1063</v>
      </c>
      <c r="F437" s="502" t="s">
        <v>1527</v>
      </c>
      <c r="G437" s="502" t="s">
        <v>1554</v>
      </c>
      <c r="H437" s="413">
        <v>6</v>
      </c>
      <c r="I437" s="414">
        <v>352010</v>
      </c>
      <c r="J437" s="414">
        <v>79776</v>
      </c>
      <c r="K437" s="789"/>
      <c r="L437" s="789"/>
      <c r="M437" s="555"/>
      <c r="N437" s="555"/>
      <c r="O437" s="555"/>
      <c r="P437" s="555"/>
      <c r="Q437" s="682"/>
    </row>
    <row r="438" spans="1:17" s="417" customFormat="1" ht="49.5" customHeight="1">
      <c r="A438" s="787"/>
      <c r="B438" s="788"/>
      <c r="C438" s="788"/>
      <c r="D438" s="408" t="s">
        <v>1528</v>
      </c>
      <c r="E438" s="408" t="s">
        <v>1529</v>
      </c>
      <c r="F438" s="408" t="s">
        <v>1530</v>
      </c>
      <c r="G438" s="408" t="s">
        <v>1554</v>
      </c>
      <c r="H438" s="416">
        <v>4</v>
      </c>
      <c r="I438" s="409">
        <v>420050</v>
      </c>
      <c r="J438" s="409">
        <v>95195</v>
      </c>
      <c r="K438" s="789"/>
      <c r="L438" s="789"/>
      <c r="M438" s="556"/>
      <c r="N438" s="556"/>
      <c r="O438" s="556"/>
      <c r="P438" s="556"/>
      <c r="Q438" s="683"/>
    </row>
    <row r="439" spans="1:17" s="407" customFormat="1" ht="62.25" customHeight="1">
      <c r="A439" s="787"/>
      <c r="B439" s="788"/>
      <c r="C439" s="788"/>
      <c r="D439" s="403" t="s">
        <v>318</v>
      </c>
      <c r="E439" s="403" t="s">
        <v>103</v>
      </c>
      <c r="F439" s="403" t="s">
        <v>302</v>
      </c>
      <c r="G439" s="403" t="s">
        <v>1531</v>
      </c>
      <c r="H439" s="403"/>
      <c r="I439" s="406"/>
      <c r="J439" s="406"/>
      <c r="K439" s="789"/>
      <c r="L439" s="789"/>
      <c r="M439" s="553"/>
      <c r="N439" s="553"/>
      <c r="O439" s="553"/>
      <c r="P439" s="553"/>
      <c r="Q439" s="680"/>
    </row>
    <row r="440" spans="1:17" s="248" customFormat="1" ht="80.25" customHeight="1">
      <c r="A440" s="500">
        <v>376</v>
      </c>
      <c r="B440" s="501" t="s">
        <v>39</v>
      </c>
      <c r="C440" s="501" t="s">
        <v>40</v>
      </c>
      <c r="D440" s="243" t="s">
        <v>1648</v>
      </c>
      <c r="E440" s="243" t="s">
        <v>1649</v>
      </c>
      <c r="F440" s="243" t="s">
        <v>1652</v>
      </c>
      <c r="G440" s="243" t="s">
        <v>594</v>
      </c>
      <c r="H440" s="243">
        <v>24</v>
      </c>
      <c r="I440" s="418">
        <f>J440*4.4125</f>
        <v>13237499.999999998</v>
      </c>
      <c r="J440" s="557">
        <v>3000000</v>
      </c>
      <c r="K440" s="500" t="s">
        <v>1651</v>
      </c>
      <c r="L440" s="500"/>
      <c r="M440" s="500" t="s">
        <v>1650</v>
      </c>
      <c r="N440" s="639"/>
      <c r="O440" s="639"/>
      <c r="P440" s="475"/>
      <c r="Q440" s="652"/>
    </row>
    <row r="441" spans="1:17" s="248" customFormat="1" ht="66.75" customHeight="1">
      <c r="A441" s="774">
        <v>377</v>
      </c>
      <c r="B441" s="500" t="s">
        <v>1221</v>
      </c>
      <c r="C441" s="500" t="s">
        <v>86</v>
      </c>
      <c r="D441" s="500" t="s">
        <v>1532</v>
      </c>
      <c r="E441" s="500" t="s">
        <v>811</v>
      </c>
      <c r="F441" s="500" t="s">
        <v>1533</v>
      </c>
      <c r="G441" s="243" t="s">
        <v>594</v>
      </c>
      <c r="H441" s="500">
        <v>12</v>
      </c>
      <c r="I441" s="276">
        <f>J441*4.4125</f>
        <v>1764999.9999999998</v>
      </c>
      <c r="J441" s="276">
        <v>400000</v>
      </c>
      <c r="K441" s="500" t="s">
        <v>62</v>
      </c>
      <c r="L441" s="500"/>
      <c r="M441" s="475"/>
      <c r="N441" s="475"/>
      <c r="O441" s="475"/>
      <c r="P441" s="475"/>
      <c r="Q441" s="652"/>
    </row>
    <row r="442" spans="1:17" s="248" customFormat="1" ht="169.5" customHeight="1">
      <c r="A442" s="774">
        <v>378</v>
      </c>
      <c r="B442" s="243" t="s">
        <v>1016</v>
      </c>
      <c r="C442" s="243" t="s">
        <v>40</v>
      </c>
      <c r="D442" s="500" t="s">
        <v>1534</v>
      </c>
      <c r="E442" s="244" t="s">
        <v>81</v>
      </c>
      <c r="F442" s="264" t="s">
        <v>1535</v>
      </c>
      <c r="G442" s="243" t="s">
        <v>594</v>
      </c>
      <c r="H442" s="244">
        <v>24</v>
      </c>
      <c r="I442" s="257">
        <v>5295000</v>
      </c>
      <c r="J442" s="276">
        <v>1200000</v>
      </c>
      <c r="K442" s="500" t="s">
        <v>62</v>
      </c>
      <c r="L442" s="500"/>
      <c r="M442" s="475"/>
      <c r="N442" s="475"/>
      <c r="O442" s="475"/>
      <c r="P442" s="475"/>
      <c r="Q442" s="652"/>
    </row>
    <row r="443" spans="1:17" s="241" customFormat="1" ht="107.25" customHeight="1">
      <c r="A443" s="774">
        <v>379</v>
      </c>
      <c r="B443" s="501" t="s">
        <v>39</v>
      </c>
      <c r="C443" s="501" t="s">
        <v>40</v>
      </c>
      <c r="D443" s="242" t="s">
        <v>1536</v>
      </c>
      <c r="E443" s="242" t="s">
        <v>1668</v>
      </c>
      <c r="F443" s="205" t="s">
        <v>1537</v>
      </c>
      <c r="G443" s="187" t="s">
        <v>594</v>
      </c>
      <c r="H443" s="187">
        <v>60</v>
      </c>
      <c r="I443" s="196">
        <f>J443*4.4125</f>
        <v>20000000.001399998</v>
      </c>
      <c r="J443" s="206">
        <v>4532577.9040000001</v>
      </c>
      <c r="K443" s="183" t="s">
        <v>1667</v>
      </c>
      <c r="L443" s="183"/>
      <c r="M443" s="183" t="s">
        <v>1670</v>
      </c>
      <c r="N443" s="183"/>
      <c r="O443" s="183"/>
      <c r="P443" s="183" t="s">
        <v>1671</v>
      </c>
      <c r="Q443" s="670"/>
    </row>
    <row r="444" spans="1:17" s="241" customFormat="1" ht="46.5" customHeight="1">
      <c r="A444" s="774">
        <v>380</v>
      </c>
      <c r="B444" s="506" t="s">
        <v>1040</v>
      </c>
      <c r="C444" s="214" t="s">
        <v>40</v>
      </c>
      <c r="D444" s="214" t="s">
        <v>1538</v>
      </c>
      <c r="E444" s="214" t="s">
        <v>83</v>
      </c>
      <c r="F444" s="205" t="s">
        <v>1539</v>
      </c>
      <c r="G444" s="187" t="s">
        <v>594</v>
      </c>
      <c r="H444" s="214">
        <v>12</v>
      </c>
      <c r="I444" s="216">
        <v>442100</v>
      </c>
      <c r="J444" s="520">
        <v>100000</v>
      </c>
      <c r="K444" s="506" t="s">
        <v>1138</v>
      </c>
      <c r="L444" s="506"/>
      <c r="M444" s="505"/>
      <c r="N444" s="640"/>
      <c r="O444" s="640"/>
      <c r="P444" s="505"/>
      <c r="Q444" s="421"/>
    </row>
    <row r="445" spans="1:17" s="384" customFormat="1" ht="43.5" customHeight="1">
      <c r="A445" s="781" t="s">
        <v>1540</v>
      </c>
      <c r="B445" s="782"/>
      <c r="C445" s="782"/>
      <c r="D445" s="782"/>
      <c r="E445" s="782"/>
      <c r="F445" s="782"/>
      <c r="G445" s="782"/>
      <c r="H445" s="782"/>
      <c r="I445" s="782"/>
      <c r="J445" s="782"/>
      <c r="K445" s="782"/>
      <c r="L445" s="497"/>
      <c r="M445" s="427"/>
      <c r="N445" s="427"/>
      <c r="O445" s="427"/>
      <c r="P445" s="427"/>
      <c r="Q445" s="645"/>
    </row>
    <row r="446" spans="1:17" s="176" customFormat="1" ht="113.25" customHeight="1">
      <c r="A446" s="498">
        <v>381</v>
      </c>
      <c r="B446" s="381" t="s">
        <v>39</v>
      </c>
      <c r="C446" s="381" t="s">
        <v>40</v>
      </c>
      <c r="D446" s="219" t="s">
        <v>267</v>
      </c>
      <c r="E446" s="219" t="s">
        <v>1669</v>
      </c>
      <c r="F446" s="309" t="s">
        <v>1542</v>
      </c>
      <c r="G446" s="187" t="s">
        <v>594</v>
      </c>
      <c r="H446" s="219">
        <v>24</v>
      </c>
      <c r="I446" s="274">
        <f>J446*4.4125</f>
        <v>1323750</v>
      </c>
      <c r="J446" s="239">
        <v>300000</v>
      </c>
      <c r="K446" s="188" t="s">
        <v>1138</v>
      </c>
      <c r="L446" s="188"/>
      <c r="M446" s="467"/>
      <c r="N446" s="467"/>
      <c r="O446" s="467"/>
      <c r="P446" s="467"/>
      <c r="Q446" s="650"/>
    </row>
    <row r="447" spans="1:17" s="241" customFormat="1" ht="46.5" customHeight="1">
      <c r="A447" s="209">
        <v>382</v>
      </c>
      <c r="B447" s="506" t="s">
        <v>1253</v>
      </c>
      <c r="C447" s="506" t="s">
        <v>40</v>
      </c>
      <c r="D447" s="506" t="s">
        <v>1543</v>
      </c>
      <c r="E447" s="506" t="s">
        <v>1253</v>
      </c>
      <c r="F447" s="221" t="s">
        <v>1544</v>
      </c>
      <c r="G447" s="187" t="s">
        <v>594</v>
      </c>
      <c r="H447" s="506">
        <v>24</v>
      </c>
      <c r="I447" s="396">
        <v>1323750</v>
      </c>
      <c r="J447" s="396">
        <v>300000</v>
      </c>
      <c r="K447" s="506" t="s">
        <v>1545</v>
      </c>
      <c r="L447" s="506"/>
      <c r="M447" s="505"/>
      <c r="N447" s="640"/>
      <c r="O447" s="640"/>
      <c r="P447" s="505"/>
      <c r="Q447" s="421"/>
    </row>
    <row r="448" spans="1:17" s="241" customFormat="1" ht="86.25" hidden="1" customHeight="1">
      <c r="A448" s="500"/>
      <c r="B448" s="183"/>
      <c r="C448" s="183"/>
      <c r="D448" s="183"/>
      <c r="E448" s="183"/>
      <c r="F448" s="183"/>
      <c r="G448" s="183"/>
      <c r="H448" s="183"/>
      <c r="I448" s="183"/>
      <c r="J448" s="183"/>
      <c r="K448" s="183"/>
      <c r="L448" s="183"/>
      <c r="M448" s="505"/>
      <c r="N448" s="640"/>
      <c r="O448" s="640"/>
      <c r="P448" s="505"/>
      <c r="Q448" s="421"/>
    </row>
    <row r="449" spans="1:17" s="241" customFormat="1" ht="18" hidden="1" customHeight="1">
      <c r="A449" s="500">
        <v>67</v>
      </c>
      <c r="B449" s="204">
        <v>67</v>
      </c>
      <c r="C449" s="204" t="s">
        <v>239</v>
      </c>
      <c r="D449" s="203"/>
      <c r="E449" s="204"/>
      <c r="F449" s="204"/>
      <c r="G449" s="204" t="s">
        <v>18</v>
      </c>
      <c r="H449" s="204" t="s">
        <v>240</v>
      </c>
      <c r="I449" s="204" t="s">
        <v>241</v>
      </c>
      <c r="J449" s="183"/>
      <c r="K449" s="183"/>
      <c r="L449" s="183"/>
      <c r="M449" s="505"/>
      <c r="N449" s="640"/>
      <c r="O449" s="640"/>
      <c r="P449" s="505"/>
      <c r="Q449" s="421"/>
    </row>
    <row r="450" spans="1:17" s="241" customFormat="1" ht="86.25" hidden="1" customHeight="1">
      <c r="A450" s="500">
        <v>33</v>
      </c>
      <c r="B450" s="204">
        <v>33</v>
      </c>
      <c r="C450" s="390" t="s">
        <v>242</v>
      </c>
      <c r="D450" s="419"/>
      <c r="E450" s="390"/>
      <c r="F450" s="390"/>
      <c r="G450" s="390" t="s">
        <v>243</v>
      </c>
      <c r="H450" s="420" t="s">
        <v>73</v>
      </c>
      <c r="I450" s="204" t="s">
        <v>244</v>
      </c>
      <c r="J450" s="183"/>
      <c r="K450" s="183"/>
      <c r="L450" s="183"/>
      <c r="M450" s="505"/>
      <c r="N450" s="640"/>
      <c r="O450" s="640"/>
      <c r="P450" s="505"/>
      <c r="Q450" s="421"/>
    </row>
    <row r="451" spans="1:17" s="241" customFormat="1" ht="86.25" hidden="1" customHeight="1">
      <c r="A451" s="500">
        <v>124</v>
      </c>
      <c r="B451" s="204">
        <v>124</v>
      </c>
      <c r="C451" s="204" t="s">
        <v>245</v>
      </c>
      <c r="D451" s="203"/>
      <c r="E451" s="204"/>
      <c r="F451" s="204"/>
      <c r="G451" s="204"/>
      <c r="H451" s="204"/>
      <c r="I451" s="204"/>
      <c r="J451" s="183"/>
      <c r="K451" s="183"/>
      <c r="L451" s="183"/>
      <c r="M451" s="505"/>
      <c r="N451" s="640"/>
      <c r="O451" s="640"/>
      <c r="P451" s="505"/>
      <c r="Q451" s="421"/>
    </row>
    <row r="452" spans="1:17" s="241" customFormat="1" ht="86.25" hidden="1" customHeight="1">
      <c r="A452" s="500">
        <v>125</v>
      </c>
      <c r="B452" s="204">
        <v>125</v>
      </c>
      <c r="C452" s="204" t="s">
        <v>246</v>
      </c>
      <c r="D452" s="203"/>
      <c r="E452" s="204"/>
      <c r="F452" s="204"/>
      <c r="G452" s="204"/>
      <c r="H452" s="204"/>
      <c r="I452" s="204"/>
      <c r="J452" s="183"/>
      <c r="K452" s="183"/>
      <c r="L452" s="183"/>
      <c r="M452" s="505"/>
      <c r="N452" s="640"/>
      <c r="O452" s="640"/>
      <c r="P452" s="505"/>
      <c r="Q452" s="421"/>
    </row>
    <row r="453" spans="1:17" s="241" customFormat="1" ht="86.25" hidden="1" customHeight="1">
      <c r="A453" s="500">
        <v>126</v>
      </c>
      <c r="B453" s="204">
        <v>126</v>
      </c>
      <c r="C453" s="204" t="s">
        <v>247</v>
      </c>
      <c r="D453" s="203"/>
      <c r="E453" s="204"/>
      <c r="F453" s="204"/>
      <c r="G453" s="204"/>
      <c r="H453" s="204"/>
      <c r="I453" s="204"/>
      <c r="J453" s="183"/>
      <c r="K453" s="183"/>
      <c r="L453" s="183"/>
      <c r="M453" s="505"/>
      <c r="N453" s="640"/>
      <c r="O453" s="640"/>
      <c r="P453" s="505"/>
      <c r="Q453" s="421"/>
    </row>
    <row r="454" spans="1:17" s="241" customFormat="1" ht="86.25" hidden="1" customHeight="1">
      <c r="A454" s="500">
        <v>127</v>
      </c>
      <c r="B454" s="204">
        <v>127</v>
      </c>
      <c r="C454" s="204" t="s">
        <v>248</v>
      </c>
      <c r="D454" s="203"/>
      <c r="E454" s="204"/>
      <c r="F454" s="204"/>
      <c r="G454" s="204"/>
      <c r="H454" s="204"/>
      <c r="I454" s="204"/>
      <c r="J454" s="183"/>
      <c r="K454" s="183"/>
      <c r="L454" s="183"/>
      <c r="M454" s="505"/>
      <c r="N454" s="640"/>
      <c r="O454" s="640"/>
      <c r="P454" s="505"/>
      <c r="Q454" s="421"/>
    </row>
    <row r="455" spans="1:17" s="241" customFormat="1" ht="86.25" hidden="1" customHeight="1">
      <c r="A455" s="500">
        <v>128</v>
      </c>
      <c r="B455" s="204">
        <v>128</v>
      </c>
      <c r="C455" s="204" t="s">
        <v>249</v>
      </c>
      <c r="D455" s="203"/>
      <c r="E455" s="204"/>
      <c r="F455" s="204"/>
      <c r="G455" s="204"/>
      <c r="H455" s="204"/>
      <c r="I455" s="204"/>
      <c r="J455" s="183"/>
      <c r="K455" s="183"/>
      <c r="L455" s="183"/>
      <c r="M455" s="505"/>
      <c r="N455" s="640"/>
      <c r="O455" s="640"/>
      <c r="P455" s="505"/>
      <c r="Q455" s="421"/>
    </row>
    <row r="456" spans="1:17" s="241" customFormat="1" ht="86.25" hidden="1" customHeight="1">
      <c r="A456" s="500">
        <v>129</v>
      </c>
      <c r="B456" s="204">
        <v>129</v>
      </c>
      <c r="C456" s="204" t="s">
        <v>250</v>
      </c>
      <c r="D456" s="203"/>
      <c r="E456" s="204"/>
      <c r="F456" s="204"/>
      <c r="G456" s="204"/>
      <c r="H456" s="204"/>
      <c r="I456" s="204"/>
      <c r="J456" s="183"/>
      <c r="K456" s="183"/>
      <c r="L456" s="183"/>
      <c r="M456" s="505"/>
      <c r="N456" s="640"/>
      <c r="O456" s="640"/>
      <c r="P456" s="505"/>
      <c r="Q456" s="421"/>
    </row>
    <row r="457" spans="1:17" s="241" customFormat="1" ht="86.25" hidden="1" customHeight="1">
      <c r="A457" s="500">
        <v>130</v>
      </c>
      <c r="B457" s="204">
        <v>130</v>
      </c>
      <c r="C457" s="204" t="s">
        <v>251</v>
      </c>
      <c r="D457" s="203"/>
      <c r="E457" s="204"/>
      <c r="F457" s="204"/>
      <c r="G457" s="204"/>
      <c r="H457" s="204"/>
      <c r="I457" s="204"/>
      <c r="J457" s="183"/>
      <c r="K457" s="183"/>
      <c r="L457" s="183"/>
      <c r="M457" s="505"/>
      <c r="N457" s="640"/>
      <c r="O457" s="640"/>
      <c r="P457" s="505"/>
      <c r="Q457" s="421"/>
    </row>
    <row r="458" spans="1:17" s="241" customFormat="1" ht="86.25" hidden="1" customHeight="1">
      <c r="A458" s="500">
        <v>131</v>
      </c>
      <c r="B458" s="204">
        <v>131</v>
      </c>
      <c r="C458" s="204" t="s">
        <v>252</v>
      </c>
      <c r="D458" s="203"/>
      <c r="E458" s="204"/>
      <c r="F458" s="204"/>
      <c r="G458" s="204"/>
      <c r="H458" s="204"/>
      <c r="I458" s="204"/>
      <c r="J458" s="183"/>
      <c r="K458" s="183"/>
      <c r="L458" s="183"/>
      <c r="M458" s="505"/>
      <c r="N458" s="640"/>
      <c r="O458" s="640"/>
      <c r="P458" s="505"/>
      <c r="Q458" s="421"/>
    </row>
    <row r="459" spans="1:17" s="241" customFormat="1" ht="86.25" hidden="1" customHeight="1">
      <c r="A459" s="500">
        <v>132</v>
      </c>
      <c r="B459" s="204">
        <v>132</v>
      </c>
      <c r="C459" s="204" t="s">
        <v>253</v>
      </c>
      <c r="D459" s="203"/>
      <c r="E459" s="204"/>
      <c r="F459" s="204"/>
      <c r="G459" s="204"/>
      <c r="H459" s="204"/>
      <c r="I459" s="204"/>
      <c r="J459" s="183"/>
      <c r="K459" s="183"/>
      <c r="L459" s="183"/>
      <c r="M459" s="505"/>
      <c r="N459" s="640"/>
      <c r="O459" s="640"/>
      <c r="P459" s="505"/>
      <c r="Q459" s="421"/>
    </row>
    <row r="460" spans="1:17" s="241" customFormat="1" ht="86.25" hidden="1" customHeight="1">
      <c r="A460" s="500"/>
      <c r="B460" s="183"/>
      <c r="C460" s="183"/>
      <c r="D460" s="183"/>
      <c r="E460" s="183"/>
      <c r="F460" s="183"/>
      <c r="G460" s="183"/>
      <c r="H460" s="183"/>
      <c r="I460" s="183"/>
      <c r="J460" s="183"/>
      <c r="K460" s="183"/>
      <c r="L460" s="183"/>
      <c r="M460" s="505"/>
      <c r="N460" s="640"/>
      <c r="O460" s="640"/>
      <c r="P460" s="505"/>
      <c r="Q460" s="421"/>
    </row>
    <row r="461" spans="1:17" s="384" customFormat="1" ht="54" customHeight="1">
      <c r="A461" s="783" t="s">
        <v>1615</v>
      </c>
      <c r="B461" s="783"/>
      <c r="C461" s="783"/>
      <c r="D461" s="783"/>
      <c r="E461" s="783"/>
      <c r="F461" s="783"/>
      <c r="G461" s="783"/>
      <c r="H461" s="783"/>
      <c r="I461" s="783"/>
      <c r="J461" s="783"/>
      <c r="K461" s="783"/>
      <c r="L461" s="783"/>
      <c r="M461" s="427"/>
      <c r="N461" s="427"/>
      <c r="O461" s="427"/>
      <c r="P461" s="427"/>
      <c r="Q461" s="645"/>
    </row>
    <row r="462" spans="1:17" s="296" customFormat="1" ht="147" customHeight="1">
      <c r="A462" s="503">
        <v>383</v>
      </c>
      <c r="B462" s="270" t="s">
        <v>43</v>
      </c>
      <c r="C462" s="270" t="s">
        <v>44</v>
      </c>
      <c r="D462" s="393" t="s">
        <v>1104</v>
      </c>
      <c r="E462" s="317" t="s">
        <v>1105</v>
      </c>
      <c r="F462" s="392" t="s">
        <v>1106</v>
      </c>
      <c r="G462" s="270"/>
      <c r="H462" s="270">
        <v>18</v>
      </c>
      <c r="I462" s="319">
        <v>1235500</v>
      </c>
      <c r="J462" s="271">
        <v>280000</v>
      </c>
      <c r="K462" s="499" t="s">
        <v>1107</v>
      </c>
      <c r="L462" s="537"/>
      <c r="M462" s="538"/>
      <c r="N462" s="538"/>
      <c r="O462" s="538"/>
      <c r="P462" s="538"/>
      <c r="Q462" s="661"/>
    </row>
    <row r="463" spans="1:17" s="297" customFormat="1" ht="79.5" customHeight="1">
      <c r="A463" s="775">
        <v>384</v>
      </c>
      <c r="B463" s="188" t="s">
        <v>43</v>
      </c>
      <c r="C463" s="188" t="s">
        <v>44</v>
      </c>
      <c r="D463" s="320" t="s">
        <v>1108</v>
      </c>
      <c r="E463" s="188" t="s">
        <v>1109</v>
      </c>
      <c r="F463" s="346" t="s">
        <v>1110</v>
      </c>
      <c r="G463" s="188" t="s">
        <v>1111</v>
      </c>
      <c r="H463" s="188">
        <v>18</v>
      </c>
      <c r="I463" s="288">
        <v>1959960</v>
      </c>
      <c r="J463" s="288">
        <v>444183.5</v>
      </c>
      <c r="K463" s="188" t="s">
        <v>1107</v>
      </c>
      <c r="L463" s="324"/>
      <c r="M463" s="558"/>
      <c r="N463" s="558"/>
      <c r="O463" s="558"/>
      <c r="P463" s="558"/>
      <c r="Q463" s="684"/>
    </row>
    <row r="464" spans="1:17" s="421" customFormat="1" ht="97.5" customHeight="1">
      <c r="A464" s="775">
        <v>385</v>
      </c>
      <c r="B464" s="498" t="s">
        <v>43</v>
      </c>
      <c r="C464" s="498" t="s">
        <v>44</v>
      </c>
      <c r="D464" s="325" t="s">
        <v>1112</v>
      </c>
      <c r="E464" s="498" t="s">
        <v>1113</v>
      </c>
      <c r="F464" s="498" t="s">
        <v>1114</v>
      </c>
      <c r="G464" s="498" t="s">
        <v>1111</v>
      </c>
      <c r="H464" s="498">
        <v>18</v>
      </c>
      <c r="I464" s="288">
        <v>2148565</v>
      </c>
      <c r="J464" s="288">
        <v>486927</v>
      </c>
      <c r="K464" s="188" t="s">
        <v>1107</v>
      </c>
      <c r="L464" s="498"/>
      <c r="M464" s="505"/>
      <c r="N464" s="640"/>
      <c r="O464" s="640"/>
      <c r="P464" s="505"/>
    </row>
    <row r="465" spans="1:17" s="384" customFormat="1" ht="29.25" customHeight="1">
      <c r="A465" s="423"/>
      <c r="B465" s="424"/>
      <c r="C465" s="424"/>
      <c r="D465" s="425" t="s">
        <v>1546</v>
      </c>
      <c r="E465" s="426"/>
      <c r="F465" s="427"/>
      <c r="G465" s="424"/>
      <c r="H465" s="428"/>
      <c r="I465" s="424"/>
      <c r="J465" s="429"/>
      <c r="K465" s="429"/>
      <c r="L465" s="429"/>
      <c r="M465" s="427"/>
      <c r="N465" s="427"/>
      <c r="O465" s="427"/>
      <c r="P465" s="427"/>
      <c r="Q465" s="645"/>
    </row>
    <row r="466" spans="1:17" s="181" customFormat="1" ht="65.25" customHeight="1">
      <c r="A466" s="500">
        <v>386</v>
      </c>
      <c r="B466" s="183" t="s">
        <v>32</v>
      </c>
      <c r="C466" s="183" t="s">
        <v>33</v>
      </c>
      <c r="D466" s="183" t="s">
        <v>1547</v>
      </c>
      <c r="E466" s="183" t="s">
        <v>1548</v>
      </c>
      <c r="F466" s="208" t="s">
        <v>1549</v>
      </c>
      <c r="G466" s="506" t="s">
        <v>610</v>
      </c>
      <c r="H466" s="183"/>
      <c r="I466" s="206" t="s">
        <v>660</v>
      </c>
      <c r="J466" s="206" t="s">
        <v>660</v>
      </c>
      <c r="K466" s="608" t="s">
        <v>1370</v>
      </c>
      <c r="L466" s="208" t="s">
        <v>1550</v>
      </c>
      <c r="M466" s="517"/>
      <c r="N466" s="517"/>
      <c r="O466" s="517"/>
      <c r="P466" s="517"/>
      <c r="Q466" s="648"/>
    </row>
    <row r="467" spans="1:17" s="181" customFormat="1" ht="65.25" customHeight="1">
      <c r="A467" s="774">
        <v>387</v>
      </c>
      <c r="B467" s="381" t="s">
        <v>287</v>
      </c>
      <c r="C467" s="381" t="s">
        <v>86</v>
      </c>
      <c r="D467" s="430" t="s">
        <v>1551</v>
      </c>
      <c r="E467" s="430" t="s">
        <v>1552</v>
      </c>
      <c r="F467" s="208" t="s">
        <v>1549</v>
      </c>
      <c r="G467" s="381" t="s">
        <v>1553</v>
      </c>
      <c r="H467" s="431"/>
      <c r="I467" s="206" t="s">
        <v>660</v>
      </c>
      <c r="J467" s="206" t="s">
        <v>660</v>
      </c>
      <c r="K467" s="608" t="s">
        <v>1370</v>
      </c>
      <c r="L467" s="381"/>
      <c r="M467" s="517"/>
      <c r="N467" s="517"/>
      <c r="O467" s="517"/>
      <c r="P467" s="517"/>
      <c r="Q467" s="648"/>
    </row>
    <row r="468" spans="1:17" s="384" customFormat="1" ht="36.75" customHeight="1">
      <c r="A468" s="779" t="s">
        <v>1617</v>
      </c>
      <c r="B468" s="780"/>
      <c r="C468" s="780"/>
      <c r="D468" s="780"/>
      <c r="E468" s="780"/>
      <c r="F468" s="780"/>
      <c r="G468" s="780"/>
      <c r="H468" s="780"/>
      <c r="I468" s="780"/>
      <c r="J468" s="780"/>
      <c r="K468" s="780"/>
      <c r="L468" s="427"/>
      <c r="M468" s="427"/>
      <c r="N468" s="427"/>
      <c r="O468" s="427"/>
      <c r="P468" s="427"/>
      <c r="Q468" s="645"/>
    </row>
    <row r="469" spans="1:17" s="248" customFormat="1" ht="120.75" customHeight="1">
      <c r="A469" s="500">
        <v>388</v>
      </c>
      <c r="B469" s="501" t="s">
        <v>39</v>
      </c>
      <c r="C469" s="501" t="s">
        <v>40</v>
      </c>
      <c r="D469" s="244" t="s">
        <v>328</v>
      </c>
      <c r="E469" s="244" t="s">
        <v>329</v>
      </c>
      <c r="F469" s="264" t="s">
        <v>1557</v>
      </c>
      <c r="G469" s="243" t="s">
        <v>594</v>
      </c>
      <c r="H469" s="243">
        <v>18</v>
      </c>
      <c r="I469" s="257">
        <f>J469*4.4125</f>
        <v>661875</v>
      </c>
      <c r="J469" s="276">
        <v>150000</v>
      </c>
      <c r="K469" s="500" t="s">
        <v>1558</v>
      </c>
      <c r="L469" s="475"/>
      <c r="M469" s="475"/>
      <c r="N469" s="475"/>
      <c r="O469" s="475"/>
      <c r="P469" s="475"/>
      <c r="Q469" s="652"/>
    </row>
    <row r="470" spans="1:17" s="241" customFormat="1" ht="86.25" hidden="1" customHeight="1">
      <c r="A470" s="500"/>
      <c r="B470" s="183"/>
      <c r="C470" s="183"/>
      <c r="D470" s="183"/>
      <c r="E470" s="183"/>
      <c r="F470" s="183"/>
      <c r="G470" s="183"/>
      <c r="H470" s="183"/>
      <c r="I470" s="183"/>
      <c r="J470" s="183"/>
      <c r="K470" s="183"/>
      <c r="L470" s="505"/>
      <c r="M470" s="505"/>
      <c r="N470" s="640"/>
      <c r="O470" s="640"/>
      <c r="P470" s="505"/>
      <c r="Q470" s="421"/>
    </row>
    <row r="471" spans="1:17" s="384" customFormat="1" ht="36.75" customHeight="1">
      <c r="A471" s="779" t="s">
        <v>1634</v>
      </c>
      <c r="B471" s="780"/>
      <c r="C471" s="780"/>
      <c r="D471" s="780"/>
      <c r="E471" s="780"/>
      <c r="F471" s="780"/>
      <c r="G471" s="780"/>
      <c r="H471" s="780"/>
      <c r="I471" s="780"/>
      <c r="J471" s="780"/>
      <c r="K471" s="780"/>
      <c r="L471" s="427"/>
      <c r="M471" s="427"/>
      <c r="N471" s="427"/>
      <c r="O471" s="427"/>
      <c r="P471" s="427"/>
      <c r="Q471" s="645"/>
    </row>
    <row r="472" spans="1:17" s="241" customFormat="1" ht="18" hidden="1" customHeight="1">
      <c r="A472" s="500">
        <v>67</v>
      </c>
      <c r="B472" s="204">
        <v>67</v>
      </c>
      <c r="C472" s="204" t="s">
        <v>239</v>
      </c>
      <c r="D472" s="203"/>
      <c r="E472" s="204"/>
      <c r="F472" s="204"/>
      <c r="G472" s="204" t="s">
        <v>18</v>
      </c>
      <c r="H472" s="204" t="s">
        <v>240</v>
      </c>
      <c r="I472" s="204" t="s">
        <v>241</v>
      </c>
      <c r="J472" s="183"/>
      <c r="K472" s="183"/>
      <c r="L472" s="505"/>
      <c r="M472" s="505"/>
      <c r="N472" s="640"/>
      <c r="O472" s="640"/>
      <c r="P472" s="505"/>
      <c r="Q472" s="421"/>
    </row>
    <row r="473" spans="1:17" s="432" customFormat="1" ht="163.5" customHeight="1">
      <c r="A473" s="498">
        <v>389</v>
      </c>
      <c r="B473" s="282" t="s">
        <v>39</v>
      </c>
      <c r="C473" s="282" t="s">
        <v>40</v>
      </c>
      <c r="D473" s="498" t="s">
        <v>331</v>
      </c>
      <c r="E473" s="498" t="s">
        <v>1575</v>
      </c>
      <c r="F473" s="251" t="s">
        <v>1576</v>
      </c>
      <c r="G473" s="243" t="s">
        <v>594</v>
      </c>
      <c r="H473" s="498">
        <v>18</v>
      </c>
      <c r="I473" s="288">
        <f>J473*4.4125</f>
        <v>7942499.9999999991</v>
      </c>
      <c r="J473" s="288">
        <v>1800000</v>
      </c>
      <c r="K473" s="498" t="s">
        <v>1577</v>
      </c>
      <c r="L473" s="559"/>
      <c r="M473" s="559"/>
      <c r="N473" s="559"/>
      <c r="O473" s="559"/>
      <c r="P473" s="559"/>
      <c r="Q473" s="664"/>
    </row>
    <row r="474" spans="1:17" s="432" customFormat="1" ht="165.75" customHeight="1">
      <c r="A474" s="772">
        <v>390</v>
      </c>
      <c r="B474" s="282" t="s">
        <v>39</v>
      </c>
      <c r="C474" s="282" t="s">
        <v>40</v>
      </c>
      <c r="D474" s="498" t="s">
        <v>335</v>
      </c>
      <c r="E474" s="498" t="s">
        <v>1575</v>
      </c>
      <c r="F474" s="325" t="s">
        <v>1578</v>
      </c>
      <c r="G474" s="243" t="s">
        <v>594</v>
      </c>
      <c r="H474" s="498">
        <v>18</v>
      </c>
      <c r="I474" s="288">
        <f>J474*4.4125</f>
        <v>16767499.999999998</v>
      </c>
      <c r="J474" s="288">
        <v>3800000</v>
      </c>
      <c r="K474" s="498" t="s">
        <v>16</v>
      </c>
      <c r="L474" s="559"/>
      <c r="M474" s="559"/>
      <c r="N474" s="559"/>
      <c r="O474" s="559"/>
      <c r="P474" s="559"/>
      <c r="Q474" s="664"/>
    </row>
    <row r="475" spans="1:17" s="432" customFormat="1" ht="84" customHeight="1">
      <c r="A475" s="772">
        <v>391</v>
      </c>
      <c r="B475" s="282" t="s">
        <v>39</v>
      </c>
      <c r="C475" s="282" t="s">
        <v>40</v>
      </c>
      <c r="D475" s="498" t="s">
        <v>337</v>
      </c>
      <c r="E475" s="498" t="s">
        <v>1575</v>
      </c>
      <c r="F475" s="251" t="s">
        <v>1579</v>
      </c>
      <c r="G475" s="243" t="s">
        <v>594</v>
      </c>
      <c r="H475" s="498">
        <v>12</v>
      </c>
      <c r="I475" s="288">
        <f>J475*4.4125</f>
        <v>308875</v>
      </c>
      <c r="J475" s="288">
        <v>70000</v>
      </c>
      <c r="K475" s="498" t="s">
        <v>1577</v>
      </c>
      <c r="L475" s="559"/>
      <c r="M475" s="559"/>
      <c r="N475" s="559"/>
      <c r="O475" s="559"/>
      <c r="P475" s="559"/>
      <c r="Q475" s="664"/>
    </row>
    <row r="476" spans="1:17" s="384" customFormat="1" ht="36.75" customHeight="1">
      <c r="A476" s="779" t="s">
        <v>1580</v>
      </c>
      <c r="B476" s="780"/>
      <c r="C476" s="780"/>
      <c r="D476" s="780"/>
      <c r="E476" s="780"/>
      <c r="F476" s="780"/>
      <c r="G476" s="780"/>
      <c r="H476" s="780"/>
      <c r="I476" s="780"/>
      <c r="J476" s="780"/>
      <c r="K476" s="780"/>
      <c r="L476" s="427"/>
      <c r="M476" s="427"/>
      <c r="N476" s="427"/>
      <c r="O476" s="427"/>
      <c r="P476" s="427"/>
      <c r="Q476" s="645"/>
    </row>
    <row r="477" spans="1:17" s="241" customFormat="1" ht="132" customHeight="1">
      <c r="A477" s="500">
        <v>392</v>
      </c>
      <c r="B477" s="381" t="s">
        <v>39</v>
      </c>
      <c r="C477" s="381" t="s">
        <v>40</v>
      </c>
      <c r="D477" s="183" t="s">
        <v>1581</v>
      </c>
      <c r="E477" s="498" t="s">
        <v>1575</v>
      </c>
      <c r="F477" s="190" t="s">
        <v>1582</v>
      </c>
      <c r="G477" s="187" t="s">
        <v>594</v>
      </c>
      <c r="H477" s="183">
        <v>18</v>
      </c>
      <c r="I477" s="206">
        <f>J477*4.4125</f>
        <v>1103125</v>
      </c>
      <c r="J477" s="206">
        <v>250000</v>
      </c>
      <c r="K477" s="183" t="s">
        <v>1583</v>
      </c>
      <c r="L477" s="505"/>
      <c r="M477" s="505"/>
      <c r="N477" s="640"/>
      <c r="O477" s="640"/>
      <c r="P477" s="505"/>
      <c r="Q477" s="421"/>
    </row>
    <row r="478" spans="1:17" s="37" customFormat="1" ht="52.5" customHeight="1">
      <c r="A478" s="774">
        <v>393</v>
      </c>
      <c r="B478" s="506" t="s">
        <v>1040</v>
      </c>
      <c r="C478" s="214" t="s">
        <v>40</v>
      </c>
      <c r="D478" s="214" t="s">
        <v>1584</v>
      </c>
      <c r="E478" s="214" t="s">
        <v>83</v>
      </c>
      <c r="F478" s="214" t="s">
        <v>1585</v>
      </c>
      <c r="G478" s="187" t="s">
        <v>594</v>
      </c>
      <c r="H478" s="214">
        <v>24</v>
      </c>
      <c r="I478" s="216">
        <v>2210500</v>
      </c>
      <c r="J478" s="520">
        <v>500000</v>
      </c>
      <c r="K478" s="506" t="s">
        <v>1631</v>
      </c>
      <c r="L478" s="283"/>
      <c r="M478" s="283"/>
      <c r="N478" s="283"/>
      <c r="O478" s="283"/>
      <c r="P478" s="283"/>
      <c r="Q478" s="685"/>
    </row>
    <row r="479" spans="1:17" s="289" customFormat="1" ht="54" customHeight="1">
      <c r="A479" s="774">
        <v>394</v>
      </c>
      <c r="B479" s="253" t="s">
        <v>39</v>
      </c>
      <c r="C479" s="253" t="s">
        <v>40</v>
      </c>
      <c r="D479" s="688" t="s">
        <v>1559</v>
      </c>
      <c r="E479" s="188" t="s">
        <v>732</v>
      </c>
      <c r="F479" s="445" t="s">
        <v>1560</v>
      </c>
      <c r="G479" s="688" t="s">
        <v>716</v>
      </c>
      <c r="H479" s="688">
        <v>12</v>
      </c>
      <c r="I479" s="446">
        <v>230000</v>
      </c>
      <c r="J479" s="446">
        <v>50000</v>
      </c>
      <c r="K479" s="688" t="s">
        <v>16</v>
      </c>
      <c r="L479" s="532"/>
      <c r="M479" s="532"/>
      <c r="N479" s="445" t="s">
        <v>1791</v>
      </c>
      <c r="O479" s="532" t="s">
        <v>732</v>
      </c>
      <c r="P479" s="532"/>
      <c r="Q479" s="657"/>
    </row>
    <row r="480" spans="1:17" s="402" customFormat="1" ht="75.75" customHeight="1">
      <c r="A480" s="774">
        <v>395</v>
      </c>
      <c r="B480" s="290" t="s">
        <v>39</v>
      </c>
      <c r="C480" s="290" t="s">
        <v>40</v>
      </c>
      <c r="D480" s="209" t="s">
        <v>1561</v>
      </c>
      <c r="E480" s="188" t="s">
        <v>1562</v>
      </c>
      <c r="F480" s="447" t="s">
        <v>1563</v>
      </c>
      <c r="G480" s="500" t="s">
        <v>716</v>
      </c>
      <c r="H480" s="503">
        <v>12</v>
      </c>
      <c r="I480" s="448">
        <v>220625</v>
      </c>
      <c r="J480" s="448">
        <v>50000</v>
      </c>
      <c r="K480" s="498" t="s">
        <v>16</v>
      </c>
      <c r="L480" s="552"/>
      <c r="M480" s="552"/>
      <c r="N480" s="552"/>
      <c r="O480" s="552"/>
      <c r="P480" s="552"/>
      <c r="Q480" s="679"/>
    </row>
    <row r="481" spans="1:17" s="402" customFormat="1" ht="150.75" customHeight="1">
      <c r="A481" s="774">
        <v>396</v>
      </c>
      <c r="B481" s="290" t="s">
        <v>39</v>
      </c>
      <c r="C481" s="290" t="s">
        <v>40</v>
      </c>
      <c r="D481" s="209" t="s">
        <v>1564</v>
      </c>
      <c r="E481" s="188" t="s">
        <v>1565</v>
      </c>
      <c r="F481" s="449" t="s">
        <v>1566</v>
      </c>
      <c r="G481" s="500" t="s">
        <v>716</v>
      </c>
      <c r="H481" s="503"/>
      <c r="I481" s="448" t="s">
        <v>1636</v>
      </c>
      <c r="J481" s="448" t="s">
        <v>1635</v>
      </c>
      <c r="K481" s="498" t="s">
        <v>16</v>
      </c>
      <c r="L481" s="552"/>
      <c r="M481" s="552"/>
      <c r="N481" s="552"/>
      <c r="O481" s="552"/>
      <c r="P481" s="552"/>
      <c r="Q481" s="679"/>
    </row>
    <row r="482" spans="1:17" s="402" customFormat="1" ht="117" customHeight="1">
      <c r="A482" s="774">
        <v>397</v>
      </c>
      <c r="B482" s="290" t="s">
        <v>39</v>
      </c>
      <c r="C482" s="290" t="s">
        <v>40</v>
      </c>
      <c r="D482" s="209" t="s">
        <v>1567</v>
      </c>
      <c r="E482" s="188" t="s">
        <v>1568</v>
      </c>
      <c r="F482" s="449" t="s">
        <v>1569</v>
      </c>
      <c r="G482" s="500" t="s">
        <v>716</v>
      </c>
      <c r="H482" s="503">
        <v>180</v>
      </c>
      <c r="I482" s="448">
        <v>220625</v>
      </c>
      <c r="J482" s="448">
        <v>50000</v>
      </c>
      <c r="K482" s="498" t="s">
        <v>1629</v>
      </c>
      <c r="L482" s="552"/>
      <c r="M482" s="552"/>
      <c r="N482" s="552"/>
      <c r="O482" s="552"/>
      <c r="P482" s="552"/>
      <c r="Q482" s="679"/>
    </row>
    <row r="483" spans="1:17" s="402" customFormat="1" ht="150.75" customHeight="1">
      <c r="A483" s="774">
        <v>398</v>
      </c>
      <c r="B483" s="290" t="s">
        <v>39</v>
      </c>
      <c r="C483" s="290" t="s">
        <v>40</v>
      </c>
      <c r="D483" s="209" t="s">
        <v>1570</v>
      </c>
      <c r="E483" s="188" t="s">
        <v>1571</v>
      </c>
      <c r="F483" s="449" t="s">
        <v>1572</v>
      </c>
      <c r="G483" s="500" t="s">
        <v>716</v>
      </c>
      <c r="H483" s="503"/>
      <c r="I483" s="448" t="s">
        <v>1638</v>
      </c>
      <c r="J483" s="448" t="s">
        <v>1637</v>
      </c>
      <c r="K483" s="503" t="s">
        <v>1630</v>
      </c>
      <c r="L483" s="552"/>
      <c r="M483" s="552"/>
      <c r="N483" s="552"/>
      <c r="O483" s="552"/>
      <c r="P483" s="552"/>
      <c r="Q483" s="679"/>
    </row>
    <row r="484" spans="1:17" s="402" customFormat="1" ht="117.75" customHeight="1">
      <c r="A484" s="774">
        <v>399</v>
      </c>
      <c r="B484" s="290" t="s">
        <v>39</v>
      </c>
      <c r="C484" s="290" t="s">
        <v>40</v>
      </c>
      <c r="D484" s="209" t="s">
        <v>1573</v>
      </c>
      <c r="E484" s="188" t="s">
        <v>732</v>
      </c>
      <c r="F484" s="447" t="s">
        <v>1574</v>
      </c>
      <c r="G484" s="500"/>
      <c r="H484" s="503"/>
      <c r="I484" s="448" t="s">
        <v>1640</v>
      </c>
      <c r="J484" s="448" t="s">
        <v>1639</v>
      </c>
      <c r="K484" s="503" t="s">
        <v>16</v>
      </c>
      <c r="L484" s="552"/>
      <c r="M484" s="552"/>
      <c r="N484" s="552"/>
      <c r="O484" s="552"/>
      <c r="P484" s="552"/>
      <c r="Q484" s="679"/>
    </row>
    <row r="485" spans="1:17" s="384" customFormat="1" ht="36.75" customHeight="1">
      <c r="A485" s="779" t="s">
        <v>1586</v>
      </c>
      <c r="B485" s="780"/>
      <c r="C485" s="780"/>
      <c r="D485" s="780"/>
      <c r="E485" s="780"/>
      <c r="F485" s="780"/>
      <c r="G485" s="780"/>
      <c r="H485" s="780"/>
      <c r="I485" s="780"/>
      <c r="J485" s="780"/>
      <c r="K485" s="780"/>
      <c r="L485" s="427"/>
      <c r="M485" s="427"/>
      <c r="N485" s="427"/>
      <c r="O485" s="427"/>
      <c r="P485" s="427"/>
      <c r="Q485" s="645"/>
    </row>
    <row r="486" spans="1:17" s="176" customFormat="1" ht="229.5" customHeight="1">
      <c r="A486" s="498">
        <v>400</v>
      </c>
      <c r="B486" s="211" t="s">
        <v>43</v>
      </c>
      <c r="C486" s="211" t="s">
        <v>44</v>
      </c>
      <c r="D486" s="211" t="s">
        <v>1587</v>
      </c>
      <c r="E486" s="211" t="s">
        <v>1063</v>
      </c>
      <c r="F486" s="212" t="s">
        <v>1588</v>
      </c>
      <c r="G486" s="187" t="s">
        <v>594</v>
      </c>
      <c r="H486" s="175">
        <v>5</v>
      </c>
      <c r="I486" s="239">
        <v>441250</v>
      </c>
      <c r="J486" s="520">
        <v>100000</v>
      </c>
      <c r="K486" s="211" t="s">
        <v>1583</v>
      </c>
      <c r="L486" s="467"/>
      <c r="M486" s="467"/>
      <c r="N486" s="467"/>
      <c r="O486" s="467"/>
      <c r="P486" s="467"/>
      <c r="Q486" s="650"/>
    </row>
    <row r="487" spans="1:17" s="241" customFormat="1" ht="86.25" hidden="1" customHeight="1">
      <c r="A487" s="500">
        <v>33</v>
      </c>
      <c r="B487" s="204">
        <v>33</v>
      </c>
      <c r="C487" s="390" t="s">
        <v>242</v>
      </c>
      <c r="D487" s="419"/>
      <c r="E487" s="390"/>
      <c r="F487" s="390"/>
      <c r="G487" s="390" t="s">
        <v>243</v>
      </c>
      <c r="H487" s="420" t="s">
        <v>73</v>
      </c>
      <c r="I487" s="204" t="s">
        <v>244</v>
      </c>
      <c r="J487" s="183"/>
      <c r="K487" s="183"/>
      <c r="L487" s="505"/>
      <c r="M487" s="505"/>
      <c r="N487" s="640"/>
      <c r="O487" s="640"/>
      <c r="P487" s="505"/>
      <c r="Q487" s="421"/>
    </row>
    <row r="488" spans="1:17" s="241" customFormat="1" ht="86.25" hidden="1" customHeight="1">
      <c r="A488" s="500">
        <v>124</v>
      </c>
      <c r="B488" s="204">
        <v>124</v>
      </c>
      <c r="C488" s="204" t="s">
        <v>245</v>
      </c>
      <c r="D488" s="203"/>
      <c r="E488" s="204"/>
      <c r="F488" s="204"/>
      <c r="G488" s="204"/>
      <c r="H488" s="204"/>
      <c r="I488" s="204"/>
      <c r="J488" s="183"/>
      <c r="K488" s="183"/>
      <c r="L488" s="505"/>
      <c r="M488" s="505"/>
      <c r="N488" s="640"/>
      <c r="O488" s="640"/>
      <c r="P488" s="505"/>
      <c r="Q488" s="421"/>
    </row>
    <row r="489" spans="1:17" s="241" customFormat="1" ht="86.25" hidden="1" customHeight="1">
      <c r="A489" s="500">
        <v>125</v>
      </c>
      <c r="B489" s="204">
        <v>125</v>
      </c>
      <c r="C489" s="204" t="s">
        <v>246</v>
      </c>
      <c r="D489" s="203"/>
      <c r="E489" s="204"/>
      <c r="F489" s="204"/>
      <c r="G489" s="204"/>
      <c r="H489" s="204"/>
      <c r="I489" s="204"/>
      <c r="J489" s="183"/>
      <c r="K489" s="183"/>
      <c r="L489" s="505"/>
      <c r="M489" s="505"/>
      <c r="N489" s="640"/>
      <c r="O489" s="640"/>
      <c r="P489" s="505"/>
      <c r="Q489" s="421"/>
    </row>
    <row r="490" spans="1:17" s="241" customFormat="1" ht="86.25" hidden="1" customHeight="1">
      <c r="A490" s="500">
        <v>126</v>
      </c>
      <c r="B490" s="204">
        <v>126</v>
      </c>
      <c r="C490" s="204" t="s">
        <v>247</v>
      </c>
      <c r="D490" s="203"/>
      <c r="E490" s="204"/>
      <c r="F490" s="204"/>
      <c r="G490" s="204"/>
      <c r="H490" s="204"/>
      <c r="I490" s="204"/>
      <c r="J490" s="183"/>
      <c r="K490" s="183"/>
      <c r="L490" s="505"/>
      <c r="M490" s="505"/>
      <c r="N490" s="640"/>
      <c r="O490" s="640"/>
      <c r="P490" s="505"/>
      <c r="Q490" s="421"/>
    </row>
    <row r="491" spans="1:17" s="241" customFormat="1" ht="86.25" hidden="1" customHeight="1">
      <c r="A491" s="500">
        <v>127</v>
      </c>
      <c r="B491" s="204">
        <v>127</v>
      </c>
      <c r="C491" s="204" t="s">
        <v>248</v>
      </c>
      <c r="D491" s="203"/>
      <c r="E491" s="204"/>
      <c r="F491" s="204"/>
      <c r="G491" s="204"/>
      <c r="H491" s="204"/>
      <c r="I491" s="204"/>
      <c r="J491" s="183"/>
      <c r="K491" s="183"/>
      <c r="L491" s="505"/>
      <c r="M491" s="505"/>
      <c r="N491" s="640"/>
      <c r="O491" s="640"/>
      <c r="P491" s="505"/>
      <c r="Q491" s="421"/>
    </row>
    <row r="492" spans="1:17" s="241" customFormat="1" ht="86.25" hidden="1" customHeight="1">
      <c r="A492" s="500">
        <v>128</v>
      </c>
      <c r="B492" s="204">
        <v>128</v>
      </c>
      <c r="C492" s="204" t="s">
        <v>249</v>
      </c>
      <c r="D492" s="203"/>
      <c r="E492" s="204"/>
      <c r="F492" s="204"/>
      <c r="G492" s="204"/>
      <c r="H492" s="204"/>
      <c r="I492" s="204"/>
      <c r="J492" s="183"/>
      <c r="K492" s="183"/>
      <c r="L492" s="505"/>
      <c r="M492" s="505"/>
      <c r="N492" s="640"/>
      <c r="O492" s="640"/>
      <c r="P492" s="505"/>
      <c r="Q492" s="421"/>
    </row>
    <row r="493" spans="1:17" s="241" customFormat="1" ht="86.25" hidden="1" customHeight="1">
      <c r="A493" s="500">
        <v>129</v>
      </c>
      <c r="B493" s="204">
        <v>129</v>
      </c>
      <c r="C493" s="204" t="s">
        <v>250</v>
      </c>
      <c r="D493" s="203"/>
      <c r="E493" s="204"/>
      <c r="F493" s="204"/>
      <c r="G493" s="204"/>
      <c r="H493" s="204"/>
      <c r="I493" s="204"/>
      <c r="J493" s="183"/>
      <c r="K493" s="183"/>
      <c r="L493" s="505"/>
      <c r="M493" s="505"/>
      <c r="N493" s="640"/>
      <c r="O493" s="640"/>
      <c r="P493" s="505"/>
      <c r="Q493" s="421"/>
    </row>
    <row r="494" spans="1:17" s="241" customFormat="1" ht="86.25" hidden="1" customHeight="1">
      <c r="A494" s="500">
        <v>130</v>
      </c>
      <c r="B494" s="204">
        <v>130</v>
      </c>
      <c r="C494" s="204" t="s">
        <v>251</v>
      </c>
      <c r="D494" s="203"/>
      <c r="E494" s="204"/>
      <c r="F494" s="204"/>
      <c r="G494" s="204"/>
      <c r="H494" s="204"/>
      <c r="I494" s="204"/>
      <c r="J494" s="183"/>
      <c r="K494" s="183"/>
      <c r="L494" s="505"/>
      <c r="M494" s="505"/>
      <c r="N494" s="640"/>
      <c r="O494" s="640"/>
      <c r="P494" s="505"/>
      <c r="Q494" s="421"/>
    </row>
    <row r="495" spans="1:17" s="241" customFormat="1" ht="86.25" hidden="1" customHeight="1">
      <c r="A495" s="500">
        <v>131</v>
      </c>
      <c r="B495" s="204">
        <v>131</v>
      </c>
      <c r="C495" s="204" t="s">
        <v>252</v>
      </c>
      <c r="D495" s="203"/>
      <c r="E495" s="204"/>
      <c r="F495" s="204"/>
      <c r="G495" s="204"/>
      <c r="H495" s="204"/>
      <c r="I495" s="204"/>
      <c r="J495" s="183"/>
      <c r="K495" s="183"/>
      <c r="L495" s="505"/>
      <c r="M495" s="505"/>
      <c r="N495" s="640"/>
      <c r="O495" s="640"/>
      <c r="P495" s="505"/>
      <c r="Q495" s="421"/>
    </row>
    <row r="496" spans="1:17" s="241" customFormat="1" ht="86.25" hidden="1" customHeight="1">
      <c r="A496" s="500">
        <v>132</v>
      </c>
      <c r="B496" s="204">
        <v>132</v>
      </c>
      <c r="C496" s="204" t="s">
        <v>253</v>
      </c>
      <c r="D496" s="203"/>
      <c r="E496" s="204"/>
      <c r="F496" s="204"/>
      <c r="G496" s="204"/>
      <c r="H496" s="204"/>
      <c r="I496" s="204"/>
      <c r="J496" s="183"/>
      <c r="K496" s="183"/>
      <c r="L496" s="505"/>
      <c r="M496" s="505"/>
      <c r="N496" s="640"/>
      <c r="O496" s="640"/>
      <c r="P496" s="505"/>
      <c r="Q496" s="421"/>
    </row>
    <row r="497" spans="1:17" s="241" customFormat="1" ht="86.25" hidden="1" customHeight="1">
      <c r="A497" s="500"/>
      <c r="B497" s="183"/>
      <c r="C497" s="183"/>
      <c r="D497" s="183"/>
      <c r="E497" s="183"/>
      <c r="F497" s="183"/>
      <c r="G497" s="183"/>
      <c r="H497" s="183"/>
      <c r="I497" s="183"/>
      <c r="J497" s="183"/>
      <c r="K497" s="183"/>
      <c r="L497" s="505"/>
      <c r="M497" s="505"/>
      <c r="N497" s="640"/>
      <c r="O497" s="640"/>
      <c r="P497" s="505"/>
      <c r="Q497" s="421"/>
    </row>
    <row r="498" spans="1:17" s="384" customFormat="1" ht="36.75" customHeight="1">
      <c r="A498" s="779" t="s">
        <v>1589</v>
      </c>
      <c r="B498" s="780"/>
      <c r="C498" s="780"/>
      <c r="D498" s="780"/>
      <c r="E498" s="780"/>
      <c r="F498" s="780"/>
      <c r="G498" s="780"/>
      <c r="H498" s="780"/>
      <c r="I498" s="780"/>
      <c r="J498" s="780"/>
      <c r="K498" s="780"/>
      <c r="L498" s="427"/>
      <c r="M498" s="427"/>
      <c r="N498" s="427"/>
      <c r="O498" s="427"/>
      <c r="P498" s="427"/>
      <c r="Q498" s="645"/>
    </row>
    <row r="499" spans="1:17" s="263" customFormat="1" ht="59.25" customHeight="1">
      <c r="A499" s="498">
        <v>401</v>
      </c>
      <c r="B499" s="253" t="s">
        <v>39</v>
      </c>
      <c r="C499" s="253" t="s">
        <v>40</v>
      </c>
      <c r="D499" s="249" t="s">
        <v>1590</v>
      </c>
      <c r="E499" s="249" t="s">
        <v>1591</v>
      </c>
      <c r="F499" s="433" t="s">
        <v>1592</v>
      </c>
      <c r="G499" s="243" t="s">
        <v>594</v>
      </c>
      <c r="H499" s="249">
        <v>24</v>
      </c>
      <c r="I499" s="434" t="s">
        <v>660</v>
      </c>
      <c r="J499" s="434" t="s">
        <v>660</v>
      </c>
      <c r="K499" s="498" t="s">
        <v>1583</v>
      </c>
      <c r="L499" s="529"/>
      <c r="M499" s="529"/>
      <c r="N499" s="529"/>
      <c r="O499" s="529"/>
      <c r="P499" s="529"/>
      <c r="Q499" s="653"/>
    </row>
    <row r="500" spans="1:17" s="263" customFormat="1" ht="86.25" customHeight="1">
      <c r="A500" s="498">
        <v>402</v>
      </c>
      <c r="B500" s="253" t="s">
        <v>39</v>
      </c>
      <c r="C500" s="253" t="s">
        <v>40</v>
      </c>
      <c r="D500" s="249" t="s">
        <v>1593</v>
      </c>
      <c r="E500" s="249" t="s">
        <v>140</v>
      </c>
      <c r="F500" s="433" t="s">
        <v>1594</v>
      </c>
      <c r="G500" s="243" t="s">
        <v>594</v>
      </c>
      <c r="H500" s="249">
        <v>24</v>
      </c>
      <c r="I500" s="434" t="s">
        <v>660</v>
      </c>
      <c r="J500" s="434" t="s">
        <v>660</v>
      </c>
      <c r="K500" s="498" t="s">
        <v>1595</v>
      </c>
      <c r="L500" s="529"/>
      <c r="M500" s="529"/>
      <c r="N500" s="529"/>
      <c r="O500" s="529"/>
      <c r="P500" s="529"/>
      <c r="Q500" s="653"/>
    </row>
    <row r="501" spans="1:17" s="384" customFormat="1" ht="36.75" customHeight="1">
      <c r="A501" s="779" t="s">
        <v>1612</v>
      </c>
      <c r="B501" s="780"/>
      <c r="C501" s="780"/>
      <c r="D501" s="780"/>
      <c r="E501" s="780"/>
      <c r="F501" s="780"/>
      <c r="G501" s="780"/>
      <c r="H501" s="780"/>
      <c r="I501" s="780"/>
      <c r="J501" s="780"/>
      <c r="K501" s="780"/>
      <c r="L501" s="427"/>
      <c r="M501" s="427"/>
      <c r="N501" s="427"/>
      <c r="O501" s="427"/>
      <c r="P501" s="427"/>
      <c r="Q501" s="645"/>
    </row>
    <row r="502" spans="1:17" s="181" customFormat="1" ht="97.5" customHeight="1">
      <c r="A502" s="500">
        <v>403</v>
      </c>
      <c r="B502" s="188" t="s">
        <v>43</v>
      </c>
      <c r="C502" s="188" t="s">
        <v>44</v>
      </c>
      <c r="D502" s="217" t="s">
        <v>1596</v>
      </c>
      <c r="E502" s="217" t="s">
        <v>1597</v>
      </c>
      <c r="F502" s="217" t="s">
        <v>1598</v>
      </c>
      <c r="G502" s="183" t="s">
        <v>594</v>
      </c>
      <c r="H502" s="183">
        <v>36</v>
      </c>
      <c r="I502" s="332">
        <v>3375000</v>
      </c>
      <c r="J502" s="332">
        <v>750000</v>
      </c>
      <c r="K502" s="188" t="s">
        <v>1370</v>
      </c>
      <c r="L502" s="517"/>
      <c r="M502" s="517"/>
      <c r="N502" s="517"/>
      <c r="O502" s="517"/>
      <c r="P502" s="517"/>
      <c r="Q502" s="648"/>
    </row>
    <row r="503" spans="1:17" s="241" customFormat="1" ht="15" customHeight="1">
      <c r="A503" s="184"/>
      <c r="B503" s="37"/>
      <c r="C503" s="37"/>
      <c r="E503" s="179"/>
      <c r="G503" s="37"/>
      <c r="H503" s="180"/>
      <c r="I503" s="37"/>
      <c r="J503" s="186"/>
      <c r="K503" s="443"/>
      <c r="N503" s="642"/>
      <c r="O503" s="642"/>
      <c r="Q503" s="642"/>
    </row>
    <row r="504" spans="1:17" s="241" customFormat="1" ht="15" customHeight="1">
      <c r="A504" s="184"/>
      <c r="B504" s="37"/>
      <c r="C504" s="37"/>
      <c r="E504" s="179"/>
      <c r="G504" s="37"/>
      <c r="H504" s="180"/>
      <c r="I504" s="37"/>
      <c r="J504" s="186"/>
      <c r="K504" s="443"/>
      <c r="N504" s="642"/>
      <c r="O504" s="642"/>
      <c r="Q504" s="642"/>
    </row>
    <row r="505" spans="1:17" s="241" customFormat="1" ht="15" customHeight="1">
      <c r="A505" s="184"/>
      <c r="B505" s="37"/>
      <c r="C505" s="37"/>
      <c r="E505" s="179"/>
      <c r="G505" s="37"/>
      <c r="H505" s="180"/>
      <c r="I505" s="37"/>
      <c r="J505" s="186"/>
      <c r="K505" s="443"/>
      <c r="N505" s="642"/>
      <c r="O505" s="642"/>
      <c r="Q505" s="642"/>
    </row>
    <row r="506" spans="1:17" s="241" customFormat="1" ht="15" customHeight="1">
      <c r="A506" s="184"/>
      <c r="B506" s="37"/>
      <c r="C506" s="37"/>
      <c r="E506" s="179"/>
      <c r="G506" s="37"/>
      <c r="H506" s="180"/>
      <c r="I506" s="37"/>
      <c r="J506" s="186"/>
      <c r="K506" s="443"/>
      <c r="N506" s="642"/>
      <c r="O506" s="642"/>
      <c r="Q506" s="642"/>
    </row>
    <row r="507" spans="1:17" s="241" customFormat="1" ht="15" customHeight="1">
      <c r="A507" s="184"/>
      <c r="B507" s="37"/>
      <c r="C507" s="37"/>
      <c r="E507" s="179"/>
      <c r="G507" s="37"/>
      <c r="H507" s="180"/>
      <c r="I507" s="37"/>
      <c r="J507" s="186"/>
      <c r="K507" s="443"/>
      <c r="N507" s="642"/>
      <c r="O507" s="642"/>
      <c r="Q507" s="642"/>
    </row>
    <row r="508" spans="1:17" s="241" customFormat="1" ht="15" customHeight="1">
      <c r="A508" s="184"/>
      <c r="B508" s="37"/>
      <c r="C508" s="37"/>
      <c r="E508" s="179"/>
      <c r="G508" s="37"/>
      <c r="H508" s="180"/>
      <c r="I508" s="37"/>
      <c r="J508" s="186"/>
      <c r="K508" s="443"/>
      <c r="N508" s="642"/>
      <c r="O508" s="642"/>
      <c r="Q508" s="642"/>
    </row>
    <row r="509" spans="1:17" s="241" customFormat="1" ht="15" customHeight="1">
      <c r="A509" s="184"/>
      <c r="B509" s="37"/>
      <c r="C509" s="37"/>
      <c r="E509" s="179"/>
      <c r="G509" s="37"/>
      <c r="H509" s="180"/>
      <c r="I509" s="37"/>
      <c r="J509" s="186"/>
      <c r="K509" s="443"/>
      <c r="N509" s="642"/>
      <c r="O509" s="642"/>
      <c r="Q509" s="642"/>
    </row>
    <row r="510" spans="1:17" s="241" customFormat="1" ht="15" customHeight="1">
      <c r="A510" s="184"/>
      <c r="B510" s="37"/>
      <c r="C510" s="37"/>
      <c r="E510" s="179"/>
      <c r="G510" s="37"/>
      <c r="H510" s="180"/>
      <c r="I510" s="37"/>
      <c r="J510" s="186"/>
      <c r="K510" s="443"/>
      <c r="N510" s="642"/>
      <c r="O510" s="642"/>
      <c r="Q510" s="642"/>
    </row>
    <row r="511" spans="1:17" s="241" customFormat="1" ht="15" customHeight="1">
      <c r="A511" s="184"/>
      <c r="B511" s="37"/>
      <c r="C511" s="37"/>
      <c r="E511" s="179"/>
      <c r="G511" s="37"/>
      <c r="H511" s="180"/>
      <c r="I511" s="37"/>
      <c r="J511" s="186"/>
      <c r="K511" s="443"/>
      <c r="N511" s="642"/>
      <c r="O511" s="642"/>
      <c r="Q511" s="642"/>
    </row>
    <row r="512" spans="1:17" s="241" customFormat="1" ht="15" customHeight="1">
      <c r="A512" s="184"/>
      <c r="B512" s="37"/>
      <c r="C512" s="37"/>
      <c r="E512" s="179"/>
      <c r="G512" s="37"/>
      <c r="H512" s="180"/>
      <c r="I512" s="37"/>
      <c r="J512" s="186"/>
      <c r="K512" s="443"/>
      <c r="N512" s="642"/>
      <c r="O512" s="642"/>
      <c r="Q512" s="642"/>
    </row>
    <row r="513" spans="1:17" s="241" customFormat="1" ht="15" customHeight="1">
      <c r="A513" s="184"/>
      <c r="B513" s="37"/>
      <c r="C513" s="37"/>
      <c r="E513" s="179"/>
      <c r="G513" s="37"/>
      <c r="H513" s="180"/>
      <c r="I513" s="37"/>
      <c r="J513" s="186"/>
      <c r="K513" s="443"/>
      <c r="N513" s="642"/>
      <c r="O513" s="642"/>
      <c r="Q513" s="642"/>
    </row>
    <row r="514" spans="1:17" s="241" customFormat="1" ht="15" customHeight="1">
      <c r="A514" s="184"/>
      <c r="B514" s="37"/>
      <c r="C514" s="37"/>
      <c r="E514" s="179"/>
      <c r="G514" s="37"/>
      <c r="H514" s="180"/>
      <c r="I514" s="37"/>
      <c r="J514" s="186"/>
      <c r="K514" s="443"/>
      <c r="N514" s="642"/>
      <c r="O514" s="642"/>
      <c r="Q514" s="642"/>
    </row>
    <row r="515" spans="1:17" s="241" customFormat="1" ht="15" customHeight="1">
      <c r="A515" s="184"/>
      <c r="B515" s="37"/>
      <c r="C515" s="37"/>
      <c r="E515" s="179"/>
      <c r="G515" s="37"/>
      <c r="H515" s="180"/>
      <c r="I515" s="37"/>
      <c r="J515" s="186"/>
      <c r="K515" s="443"/>
      <c r="N515" s="642"/>
      <c r="O515" s="642"/>
      <c r="Q515" s="642"/>
    </row>
    <row r="516" spans="1:17" s="241" customFormat="1" ht="15" customHeight="1">
      <c r="A516" s="184"/>
      <c r="B516" s="37"/>
      <c r="C516" s="37"/>
      <c r="E516" s="179"/>
      <c r="G516" s="37"/>
      <c r="H516" s="180"/>
      <c r="I516" s="37"/>
      <c r="J516" s="186"/>
      <c r="K516" s="443"/>
      <c r="N516" s="642"/>
      <c r="O516" s="642"/>
      <c r="Q516" s="642"/>
    </row>
    <row r="517" spans="1:17" s="241" customFormat="1" ht="15" customHeight="1">
      <c r="A517" s="184"/>
      <c r="B517" s="37"/>
      <c r="C517" s="37"/>
      <c r="E517" s="179"/>
      <c r="G517" s="37"/>
      <c r="H517" s="180"/>
      <c r="I517" s="37"/>
      <c r="J517" s="186"/>
      <c r="K517" s="443"/>
      <c r="N517" s="642"/>
      <c r="O517" s="642"/>
      <c r="Q517" s="642"/>
    </row>
    <row r="518" spans="1:17" s="241" customFormat="1" ht="15" customHeight="1">
      <c r="A518" s="184"/>
      <c r="B518" s="37"/>
      <c r="C518" s="37"/>
      <c r="E518" s="179"/>
      <c r="G518" s="37"/>
      <c r="H518" s="180"/>
      <c r="I518" s="37"/>
      <c r="J518" s="186"/>
      <c r="K518" s="443"/>
      <c r="N518" s="642"/>
      <c r="O518" s="642"/>
      <c r="Q518" s="642"/>
    </row>
    <row r="519" spans="1:17" s="241" customFormat="1" ht="15" customHeight="1">
      <c r="A519" s="184"/>
      <c r="B519" s="37"/>
      <c r="C519" s="37"/>
      <c r="E519" s="179"/>
      <c r="G519" s="37"/>
      <c r="H519" s="180"/>
      <c r="I519" s="37"/>
      <c r="J519" s="186"/>
      <c r="K519" s="443"/>
      <c r="N519" s="642"/>
      <c r="O519" s="642"/>
      <c r="Q519" s="642"/>
    </row>
    <row r="520" spans="1:17" s="241" customFormat="1" ht="15" customHeight="1">
      <c r="A520" s="184"/>
      <c r="B520" s="37"/>
      <c r="C520" s="37"/>
      <c r="E520" s="179"/>
      <c r="G520" s="37"/>
      <c r="H520" s="180"/>
      <c r="I520" s="37"/>
      <c r="J520" s="186"/>
      <c r="K520" s="443"/>
      <c r="N520" s="642"/>
      <c r="O520" s="642"/>
      <c r="Q520" s="642"/>
    </row>
    <row r="521" spans="1:17" s="241" customFormat="1" ht="15" customHeight="1">
      <c r="A521" s="184"/>
      <c r="B521" s="37"/>
      <c r="C521" s="37"/>
      <c r="E521" s="179"/>
      <c r="G521" s="37"/>
      <c r="H521" s="180"/>
      <c r="I521" s="37"/>
      <c r="J521" s="186"/>
      <c r="K521" s="443"/>
      <c r="N521" s="642"/>
      <c r="O521" s="642"/>
      <c r="Q521" s="642"/>
    </row>
    <row r="522" spans="1:17" s="241" customFormat="1" ht="15" customHeight="1">
      <c r="A522" s="184"/>
      <c r="B522" s="37"/>
      <c r="C522" s="37"/>
      <c r="E522" s="179"/>
      <c r="G522" s="37"/>
      <c r="H522" s="180"/>
      <c r="I522" s="37"/>
      <c r="J522" s="186"/>
      <c r="K522" s="443"/>
      <c r="N522" s="642"/>
      <c r="O522" s="642"/>
      <c r="Q522" s="642"/>
    </row>
    <row r="523" spans="1:17" s="241" customFormat="1" ht="15" customHeight="1">
      <c r="A523" s="184"/>
      <c r="B523" s="37"/>
      <c r="C523" s="37"/>
      <c r="E523" s="179"/>
      <c r="G523" s="37"/>
      <c r="H523" s="180"/>
      <c r="I523" s="37"/>
      <c r="J523" s="186"/>
      <c r="K523" s="443"/>
      <c r="N523" s="642"/>
      <c r="O523" s="642"/>
      <c r="Q523" s="642"/>
    </row>
    <row r="524" spans="1:17" s="241" customFormat="1" ht="15" customHeight="1">
      <c r="A524" s="184"/>
      <c r="B524" s="37"/>
      <c r="C524" s="37"/>
      <c r="E524" s="179"/>
      <c r="G524" s="37"/>
      <c r="H524" s="180"/>
      <c r="I524" s="37"/>
      <c r="J524" s="186"/>
      <c r="K524" s="443"/>
      <c r="N524" s="642"/>
      <c r="O524" s="642"/>
      <c r="Q524" s="642"/>
    </row>
    <row r="525" spans="1:17" s="241" customFormat="1" ht="15" customHeight="1">
      <c r="A525" s="184"/>
      <c r="B525" s="37"/>
      <c r="C525" s="37"/>
      <c r="E525" s="179"/>
      <c r="G525" s="37"/>
      <c r="H525" s="180"/>
      <c r="I525" s="37"/>
      <c r="J525" s="186"/>
      <c r="K525" s="443"/>
      <c r="N525" s="642"/>
      <c r="O525" s="642"/>
      <c r="Q525" s="642"/>
    </row>
    <row r="526" spans="1:17" s="241" customFormat="1" ht="15" customHeight="1">
      <c r="A526" s="184"/>
      <c r="B526" s="37"/>
      <c r="C526" s="37"/>
      <c r="E526" s="179"/>
      <c r="G526" s="37"/>
      <c r="H526" s="180"/>
      <c r="I526" s="37"/>
      <c r="J526" s="186"/>
      <c r="K526" s="443"/>
      <c r="N526" s="642"/>
      <c r="O526" s="642"/>
      <c r="Q526" s="642"/>
    </row>
    <row r="527" spans="1:17" s="241" customFormat="1" ht="15" customHeight="1">
      <c r="A527" s="184"/>
      <c r="B527" s="37"/>
      <c r="C527" s="37"/>
      <c r="E527" s="179"/>
      <c r="G527" s="37"/>
      <c r="H527" s="180"/>
      <c r="I527" s="37"/>
      <c r="J527" s="186"/>
      <c r="K527" s="443"/>
      <c r="N527" s="642"/>
      <c r="O527" s="642"/>
      <c r="Q527" s="642"/>
    </row>
    <row r="528" spans="1:17" s="241" customFormat="1" ht="15" customHeight="1">
      <c r="A528" s="184"/>
      <c r="B528" s="37"/>
      <c r="C528" s="37"/>
      <c r="E528" s="179"/>
      <c r="G528" s="37"/>
      <c r="H528" s="180"/>
      <c r="I528" s="37"/>
      <c r="J528" s="186"/>
      <c r="K528" s="443"/>
      <c r="N528" s="642"/>
      <c r="O528" s="642"/>
      <c r="Q528" s="642"/>
    </row>
    <row r="529" spans="1:17" s="241" customFormat="1" ht="15" customHeight="1">
      <c r="A529" s="184"/>
      <c r="B529" s="37"/>
      <c r="C529" s="37"/>
      <c r="E529" s="179"/>
      <c r="G529" s="37"/>
      <c r="H529" s="180"/>
      <c r="I529" s="37"/>
      <c r="J529" s="186"/>
      <c r="K529" s="443"/>
      <c r="N529" s="642"/>
      <c r="O529" s="642"/>
      <c r="Q529" s="642"/>
    </row>
    <row r="530" spans="1:17" s="241" customFormat="1" ht="15" customHeight="1">
      <c r="A530" s="184"/>
      <c r="B530" s="37"/>
      <c r="C530" s="37"/>
      <c r="E530" s="179"/>
      <c r="G530" s="37"/>
      <c r="H530" s="180"/>
      <c r="I530" s="37"/>
      <c r="J530" s="186"/>
      <c r="K530" s="443"/>
      <c r="N530" s="642"/>
      <c r="O530" s="642"/>
      <c r="Q530" s="642"/>
    </row>
    <row r="531" spans="1:17" s="241" customFormat="1" ht="15" customHeight="1">
      <c r="A531" s="184"/>
      <c r="B531" s="37"/>
      <c r="C531" s="37"/>
      <c r="E531" s="179"/>
      <c r="G531" s="37"/>
      <c r="H531" s="180"/>
      <c r="I531" s="37"/>
      <c r="J531" s="186"/>
      <c r="K531" s="443"/>
      <c r="N531" s="642"/>
      <c r="O531" s="642"/>
      <c r="Q531" s="642"/>
    </row>
    <row r="532" spans="1:17" s="241" customFormat="1" ht="15" customHeight="1">
      <c r="A532" s="184"/>
      <c r="B532" s="37"/>
      <c r="C532" s="37"/>
      <c r="E532" s="179"/>
      <c r="G532" s="37"/>
      <c r="H532" s="180"/>
      <c r="I532" s="37"/>
      <c r="J532" s="186"/>
      <c r="K532" s="443"/>
      <c r="N532" s="642"/>
      <c r="O532" s="642"/>
      <c r="Q532" s="642"/>
    </row>
    <row r="533" spans="1:17" s="241" customFormat="1" ht="15" customHeight="1">
      <c r="A533" s="184"/>
      <c r="B533" s="37"/>
      <c r="C533" s="37"/>
      <c r="E533" s="179"/>
      <c r="G533" s="37"/>
      <c r="H533" s="180"/>
      <c r="I533" s="37"/>
      <c r="J533" s="186"/>
      <c r="K533" s="443"/>
      <c r="N533" s="642"/>
      <c r="O533" s="642"/>
      <c r="Q533" s="642"/>
    </row>
    <row r="534" spans="1:17" s="241" customFormat="1" ht="15" customHeight="1">
      <c r="A534" s="184"/>
      <c r="B534" s="37"/>
      <c r="C534" s="37"/>
      <c r="E534" s="179"/>
      <c r="G534" s="37"/>
      <c r="H534" s="180"/>
      <c r="I534" s="37"/>
      <c r="J534" s="186"/>
      <c r="K534" s="443"/>
      <c r="N534" s="642"/>
      <c r="O534" s="642"/>
      <c r="Q534" s="642"/>
    </row>
    <row r="535" spans="1:17" s="241" customFormat="1" ht="15" customHeight="1">
      <c r="A535" s="184"/>
      <c r="B535" s="37"/>
      <c r="C535" s="37"/>
      <c r="E535" s="179"/>
      <c r="G535" s="37"/>
      <c r="H535" s="180"/>
      <c r="I535" s="37"/>
      <c r="J535" s="186"/>
      <c r="K535" s="443"/>
      <c r="N535" s="642"/>
      <c r="O535" s="642"/>
      <c r="Q535" s="642"/>
    </row>
    <row r="536" spans="1:17" s="241" customFormat="1" ht="15" customHeight="1">
      <c r="A536" s="184"/>
      <c r="B536" s="37"/>
      <c r="C536" s="37"/>
      <c r="E536" s="179"/>
      <c r="G536" s="37"/>
      <c r="H536" s="180"/>
      <c r="I536" s="37"/>
      <c r="J536" s="186"/>
      <c r="K536" s="443"/>
      <c r="N536" s="642"/>
      <c r="O536" s="642"/>
      <c r="Q536" s="642"/>
    </row>
    <row r="537" spans="1:17" s="241" customFormat="1" ht="15" customHeight="1">
      <c r="A537" s="184"/>
      <c r="B537" s="37"/>
      <c r="C537" s="37"/>
      <c r="E537" s="179"/>
      <c r="G537" s="37"/>
      <c r="H537" s="180"/>
      <c r="I537" s="37"/>
      <c r="J537" s="186"/>
      <c r="K537" s="443"/>
      <c r="N537" s="642"/>
      <c r="O537" s="642"/>
      <c r="Q537" s="642"/>
    </row>
    <row r="538" spans="1:17" s="241" customFormat="1" ht="15" customHeight="1">
      <c r="A538" s="184"/>
      <c r="B538" s="37"/>
      <c r="C538" s="37"/>
      <c r="E538" s="179"/>
      <c r="G538" s="37"/>
      <c r="H538" s="180"/>
      <c r="I538" s="37"/>
      <c r="J538" s="186"/>
      <c r="K538" s="443"/>
      <c r="N538" s="642"/>
      <c r="O538" s="642"/>
      <c r="Q538" s="642"/>
    </row>
    <row r="539" spans="1:17" s="241" customFormat="1" ht="15" customHeight="1">
      <c r="A539" s="184"/>
      <c r="B539" s="37"/>
      <c r="C539" s="37"/>
      <c r="E539" s="179"/>
      <c r="G539" s="37"/>
      <c r="H539" s="180"/>
      <c r="I539" s="37"/>
      <c r="J539" s="186"/>
      <c r="K539" s="443"/>
      <c r="N539" s="642"/>
      <c r="O539" s="642"/>
      <c r="Q539" s="642"/>
    </row>
    <row r="540" spans="1:17" s="241" customFormat="1" ht="15" customHeight="1">
      <c r="A540" s="184"/>
      <c r="B540" s="37"/>
      <c r="C540" s="37"/>
      <c r="E540" s="179"/>
      <c r="G540" s="37"/>
      <c r="H540" s="180"/>
      <c r="I540" s="37"/>
      <c r="J540" s="186"/>
      <c r="K540" s="443"/>
      <c r="N540" s="642"/>
      <c r="O540" s="642"/>
      <c r="Q540" s="642"/>
    </row>
    <row r="541" spans="1:17" s="241" customFormat="1" ht="15" customHeight="1">
      <c r="A541" s="184"/>
      <c r="B541" s="37"/>
      <c r="C541" s="37"/>
      <c r="E541" s="179"/>
      <c r="G541" s="37"/>
      <c r="H541" s="180"/>
      <c r="I541" s="37"/>
      <c r="J541" s="186"/>
      <c r="K541" s="443"/>
      <c r="N541" s="642"/>
      <c r="O541" s="642"/>
      <c r="Q541" s="642"/>
    </row>
    <row r="542" spans="1:17" s="241" customFormat="1" ht="15" customHeight="1">
      <c r="A542" s="184"/>
      <c r="B542" s="37"/>
      <c r="C542" s="37"/>
      <c r="E542" s="179"/>
      <c r="G542" s="37"/>
      <c r="H542" s="180"/>
      <c r="I542" s="37"/>
      <c r="J542" s="186"/>
      <c r="K542" s="443"/>
      <c r="N542" s="642"/>
      <c r="O542" s="642"/>
      <c r="Q542" s="642"/>
    </row>
    <row r="543" spans="1:17" s="241" customFormat="1" ht="15" customHeight="1">
      <c r="A543" s="184"/>
      <c r="B543" s="37"/>
      <c r="C543" s="37"/>
      <c r="E543" s="179"/>
      <c r="G543" s="37"/>
      <c r="H543" s="180"/>
      <c r="I543" s="37"/>
      <c r="J543" s="186"/>
      <c r="K543" s="443"/>
      <c r="N543" s="642"/>
      <c r="O543" s="642"/>
      <c r="Q543" s="642"/>
    </row>
    <row r="544" spans="1:17" s="241" customFormat="1" ht="15" customHeight="1">
      <c r="A544" s="184"/>
      <c r="B544" s="37"/>
      <c r="C544" s="37"/>
      <c r="E544" s="179"/>
      <c r="G544" s="37"/>
      <c r="H544" s="180"/>
      <c r="I544" s="37"/>
      <c r="J544" s="186"/>
      <c r="K544" s="443"/>
      <c r="N544" s="642"/>
      <c r="O544" s="642"/>
      <c r="Q544" s="642"/>
    </row>
    <row r="545" spans="1:17" s="241" customFormat="1" ht="15" customHeight="1">
      <c r="A545" s="184"/>
      <c r="B545" s="37"/>
      <c r="C545" s="37"/>
      <c r="E545" s="179"/>
      <c r="G545" s="37"/>
      <c r="H545" s="180"/>
      <c r="I545" s="37"/>
      <c r="J545" s="186"/>
      <c r="K545" s="443"/>
      <c r="N545" s="642"/>
      <c r="O545" s="642"/>
      <c r="Q545" s="642"/>
    </row>
    <row r="546" spans="1:17" s="241" customFormat="1" ht="15" customHeight="1">
      <c r="A546" s="184"/>
      <c r="B546" s="37"/>
      <c r="C546" s="37"/>
      <c r="E546" s="179"/>
      <c r="G546" s="37"/>
      <c r="H546" s="180"/>
      <c r="I546" s="37"/>
      <c r="J546" s="186"/>
      <c r="K546" s="443"/>
      <c r="N546" s="642"/>
      <c r="O546" s="642"/>
      <c r="Q546" s="642"/>
    </row>
    <row r="547" spans="1:17" s="241" customFormat="1" ht="15" customHeight="1">
      <c r="A547" s="184"/>
      <c r="B547" s="37"/>
      <c r="C547" s="37"/>
      <c r="E547" s="179"/>
      <c r="G547" s="37"/>
      <c r="H547" s="180"/>
      <c r="I547" s="37"/>
      <c r="J547" s="186"/>
      <c r="K547" s="443"/>
      <c r="N547" s="642"/>
      <c r="O547" s="642"/>
      <c r="Q547" s="642"/>
    </row>
    <row r="548" spans="1:17" s="241" customFormat="1" ht="15" customHeight="1">
      <c r="A548" s="184"/>
      <c r="B548" s="37"/>
      <c r="C548" s="37"/>
      <c r="E548" s="179"/>
      <c r="G548" s="37"/>
      <c r="H548" s="180"/>
      <c r="I548" s="37"/>
      <c r="J548" s="186"/>
      <c r="K548" s="443"/>
      <c r="N548" s="642"/>
      <c r="O548" s="642"/>
      <c r="Q548" s="642"/>
    </row>
    <row r="549" spans="1:17" s="241" customFormat="1" ht="15" customHeight="1">
      <c r="A549" s="184"/>
      <c r="B549" s="37"/>
      <c r="C549" s="37"/>
      <c r="E549" s="179"/>
      <c r="G549" s="37"/>
      <c r="H549" s="180"/>
      <c r="I549" s="37"/>
      <c r="J549" s="186"/>
      <c r="K549" s="443"/>
      <c r="N549" s="642"/>
      <c r="O549" s="642"/>
      <c r="Q549" s="642"/>
    </row>
    <row r="550" spans="1:17" s="241" customFormat="1" ht="15" customHeight="1">
      <c r="A550" s="184"/>
      <c r="B550" s="37"/>
      <c r="C550" s="37"/>
      <c r="E550" s="179"/>
      <c r="G550" s="37"/>
      <c r="H550" s="180"/>
      <c r="I550" s="37"/>
      <c r="J550" s="186"/>
      <c r="K550" s="443"/>
      <c r="N550" s="642"/>
      <c r="O550" s="642"/>
      <c r="Q550" s="642"/>
    </row>
    <row r="551" spans="1:17" s="241" customFormat="1" ht="15" customHeight="1">
      <c r="A551" s="184"/>
      <c r="B551" s="37"/>
      <c r="C551" s="37"/>
      <c r="E551" s="179"/>
      <c r="G551" s="37"/>
      <c r="H551" s="180"/>
      <c r="I551" s="37"/>
      <c r="J551" s="186"/>
      <c r="K551" s="443"/>
      <c r="N551" s="642"/>
      <c r="O551" s="642"/>
      <c r="Q551" s="642"/>
    </row>
    <row r="552" spans="1:17" s="241" customFormat="1" ht="15" customHeight="1">
      <c r="A552" s="184"/>
      <c r="B552" s="37"/>
      <c r="C552" s="37"/>
      <c r="E552" s="179"/>
      <c r="G552" s="37"/>
      <c r="H552" s="180"/>
      <c r="I552" s="37"/>
      <c r="J552" s="186"/>
      <c r="K552" s="443"/>
      <c r="N552" s="642"/>
      <c r="O552" s="642"/>
      <c r="Q552" s="642"/>
    </row>
    <row r="553" spans="1:17" s="241" customFormat="1" ht="15" customHeight="1">
      <c r="A553" s="184"/>
      <c r="B553" s="37"/>
      <c r="C553" s="37"/>
      <c r="E553" s="179"/>
      <c r="G553" s="37"/>
      <c r="H553" s="180"/>
      <c r="I553" s="37"/>
      <c r="J553" s="186"/>
      <c r="K553" s="443"/>
      <c r="N553" s="642"/>
      <c r="O553" s="642"/>
      <c r="Q553" s="642"/>
    </row>
    <row r="554" spans="1:17" s="241" customFormat="1" ht="15" customHeight="1">
      <c r="A554" s="184"/>
      <c r="B554" s="37"/>
      <c r="C554" s="37"/>
      <c r="E554" s="179"/>
      <c r="G554" s="37"/>
      <c r="H554" s="180"/>
      <c r="I554" s="37"/>
      <c r="J554" s="186"/>
      <c r="K554" s="443"/>
      <c r="N554" s="642"/>
      <c r="O554" s="642"/>
      <c r="Q554" s="642"/>
    </row>
    <row r="555" spans="1:17" s="241" customFormat="1" ht="15" customHeight="1">
      <c r="A555" s="184"/>
      <c r="B555" s="37"/>
      <c r="C555" s="37"/>
      <c r="E555" s="179"/>
      <c r="G555" s="37"/>
      <c r="H555" s="180"/>
      <c r="I555" s="37"/>
      <c r="J555" s="186"/>
      <c r="K555" s="443"/>
      <c r="N555" s="642"/>
      <c r="O555" s="642"/>
      <c r="Q555" s="642"/>
    </row>
    <row r="556" spans="1:17" s="241" customFormat="1" ht="15" customHeight="1">
      <c r="A556" s="184"/>
      <c r="B556" s="37"/>
      <c r="C556" s="37"/>
      <c r="E556" s="179"/>
      <c r="G556" s="37"/>
      <c r="H556" s="180"/>
      <c r="I556" s="37"/>
      <c r="J556" s="186"/>
      <c r="K556" s="443"/>
      <c r="N556" s="642"/>
      <c r="O556" s="642"/>
      <c r="Q556" s="642"/>
    </row>
    <row r="557" spans="1:17" s="241" customFormat="1" ht="15" customHeight="1">
      <c r="A557" s="184"/>
      <c r="B557" s="37"/>
      <c r="C557" s="37"/>
      <c r="E557" s="179"/>
      <c r="G557" s="37"/>
      <c r="H557" s="180"/>
      <c r="I557" s="37"/>
      <c r="J557" s="186"/>
      <c r="K557" s="443"/>
      <c r="N557" s="642"/>
      <c r="O557" s="642"/>
      <c r="Q557" s="642"/>
    </row>
    <row r="558" spans="1:17" s="241" customFormat="1" ht="15" customHeight="1">
      <c r="A558" s="184"/>
      <c r="B558" s="37"/>
      <c r="C558" s="37"/>
      <c r="E558" s="179"/>
      <c r="G558" s="37"/>
      <c r="H558" s="180"/>
      <c r="I558" s="37"/>
      <c r="J558" s="186"/>
      <c r="K558" s="443"/>
      <c r="N558" s="642"/>
      <c r="O558" s="642"/>
      <c r="Q558" s="642"/>
    </row>
    <row r="559" spans="1:17" s="241" customFormat="1" ht="15" customHeight="1">
      <c r="A559" s="184"/>
      <c r="B559" s="37"/>
      <c r="C559" s="37"/>
      <c r="E559" s="179"/>
      <c r="G559" s="37"/>
      <c r="H559" s="180"/>
      <c r="I559" s="37"/>
      <c r="J559" s="186"/>
      <c r="K559" s="443"/>
      <c r="N559" s="642"/>
      <c r="O559" s="642"/>
      <c r="Q559" s="642"/>
    </row>
    <row r="560" spans="1:17" s="241" customFormat="1" ht="15" customHeight="1">
      <c r="A560" s="184"/>
      <c r="B560" s="37"/>
      <c r="C560" s="37"/>
      <c r="E560" s="179"/>
      <c r="G560" s="37"/>
      <c r="H560" s="180"/>
      <c r="I560" s="37"/>
      <c r="J560" s="186"/>
      <c r="K560" s="443"/>
      <c r="N560" s="642"/>
      <c r="O560" s="642"/>
      <c r="Q560" s="642"/>
    </row>
    <row r="561" spans="1:17" s="241" customFormat="1" ht="15" customHeight="1">
      <c r="A561" s="184"/>
      <c r="B561" s="37"/>
      <c r="C561" s="37"/>
      <c r="E561" s="179"/>
      <c r="G561" s="37"/>
      <c r="H561" s="180"/>
      <c r="I561" s="37"/>
      <c r="J561" s="186"/>
      <c r="K561" s="443"/>
      <c r="N561" s="642"/>
      <c r="O561" s="642"/>
      <c r="Q561" s="642"/>
    </row>
    <row r="562" spans="1:17" s="241" customFormat="1" ht="15" customHeight="1">
      <c r="A562" s="184"/>
      <c r="B562" s="37"/>
      <c r="C562" s="37"/>
      <c r="E562" s="179"/>
      <c r="G562" s="37"/>
      <c r="H562" s="180"/>
      <c r="I562" s="37"/>
      <c r="J562" s="186"/>
      <c r="K562" s="443"/>
      <c r="N562" s="642"/>
      <c r="O562" s="642"/>
      <c r="Q562" s="642"/>
    </row>
    <row r="563" spans="1:17" s="241" customFormat="1" ht="15" customHeight="1">
      <c r="A563" s="184"/>
      <c r="B563" s="37"/>
      <c r="C563" s="37"/>
      <c r="E563" s="179"/>
      <c r="G563" s="37"/>
      <c r="H563" s="180"/>
      <c r="I563" s="37"/>
      <c r="J563" s="186"/>
      <c r="K563" s="443"/>
      <c r="N563" s="642"/>
      <c r="O563" s="642"/>
      <c r="Q563" s="642"/>
    </row>
    <row r="564" spans="1:17" s="241" customFormat="1" ht="15" customHeight="1">
      <c r="A564" s="184"/>
      <c r="B564" s="37"/>
      <c r="C564" s="37"/>
      <c r="E564" s="179"/>
      <c r="G564" s="37"/>
      <c r="H564" s="180"/>
      <c r="I564" s="37"/>
      <c r="J564" s="186"/>
      <c r="K564" s="443"/>
      <c r="N564" s="642"/>
      <c r="O564" s="642"/>
      <c r="Q564" s="642"/>
    </row>
    <row r="565" spans="1:17" s="241" customFormat="1" ht="15" customHeight="1">
      <c r="A565" s="184"/>
      <c r="B565" s="37"/>
      <c r="C565" s="37"/>
      <c r="E565" s="179"/>
      <c r="G565" s="37"/>
      <c r="H565" s="180"/>
      <c r="I565" s="37"/>
      <c r="J565" s="186"/>
      <c r="K565" s="443"/>
      <c r="N565" s="642"/>
      <c r="O565" s="642"/>
      <c r="Q565" s="642"/>
    </row>
    <row r="566" spans="1:17" s="241" customFormat="1" ht="15" customHeight="1">
      <c r="A566" s="184"/>
      <c r="B566" s="37"/>
      <c r="C566" s="37"/>
      <c r="E566" s="179"/>
      <c r="G566" s="37"/>
      <c r="H566" s="180"/>
      <c r="I566" s="37"/>
      <c r="J566" s="186"/>
      <c r="K566" s="443"/>
      <c r="N566" s="642"/>
      <c r="O566" s="642"/>
      <c r="Q566" s="642"/>
    </row>
    <row r="567" spans="1:17" s="241" customFormat="1" ht="15" customHeight="1">
      <c r="A567" s="184"/>
      <c r="B567" s="37"/>
      <c r="C567" s="37"/>
      <c r="E567" s="179"/>
      <c r="G567" s="37"/>
      <c r="H567" s="180"/>
      <c r="I567" s="37"/>
      <c r="J567" s="186"/>
      <c r="K567" s="443"/>
      <c r="N567" s="642"/>
      <c r="O567" s="642"/>
      <c r="Q567" s="642"/>
    </row>
    <row r="568" spans="1:17" s="241" customFormat="1" ht="15" customHeight="1">
      <c r="A568" s="184"/>
      <c r="B568" s="37"/>
      <c r="C568" s="37"/>
      <c r="E568" s="179"/>
      <c r="G568" s="37"/>
      <c r="H568" s="180"/>
      <c r="I568" s="37"/>
      <c r="J568" s="186"/>
      <c r="K568" s="443"/>
      <c r="N568" s="642"/>
      <c r="O568" s="642"/>
      <c r="Q568" s="642"/>
    </row>
    <row r="569" spans="1:17" s="241" customFormat="1" ht="15" customHeight="1">
      <c r="A569" s="184"/>
      <c r="B569" s="37"/>
      <c r="C569" s="37"/>
      <c r="E569" s="179"/>
      <c r="G569" s="37"/>
      <c r="H569" s="180"/>
      <c r="I569" s="37"/>
      <c r="J569" s="186"/>
      <c r="K569" s="443"/>
      <c r="N569" s="642"/>
      <c r="O569" s="642"/>
      <c r="Q569" s="642"/>
    </row>
    <row r="570" spans="1:17" s="241" customFormat="1" ht="15" customHeight="1">
      <c r="A570" s="184"/>
      <c r="B570" s="37"/>
      <c r="C570" s="37"/>
      <c r="E570" s="179"/>
      <c r="G570" s="37"/>
      <c r="H570" s="180"/>
      <c r="I570" s="37"/>
      <c r="J570" s="186"/>
      <c r="K570" s="443"/>
      <c r="N570" s="642"/>
      <c r="O570" s="642"/>
      <c r="Q570" s="642"/>
    </row>
    <row r="571" spans="1:17" s="241" customFormat="1" ht="15" customHeight="1">
      <c r="A571" s="184"/>
      <c r="B571" s="37"/>
      <c r="C571" s="37"/>
      <c r="E571" s="179"/>
      <c r="G571" s="37"/>
      <c r="H571" s="180"/>
      <c r="I571" s="37"/>
      <c r="J571" s="186"/>
      <c r="K571" s="443"/>
      <c r="N571" s="642"/>
      <c r="O571" s="642"/>
      <c r="Q571" s="642"/>
    </row>
    <row r="572" spans="1:17" s="241" customFormat="1" ht="15" customHeight="1">
      <c r="A572" s="184"/>
      <c r="B572" s="37"/>
      <c r="C572" s="37"/>
      <c r="E572" s="179"/>
      <c r="G572" s="37"/>
      <c r="H572" s="180"/>
      <c r="I572" s="37"/>
      <c r="J572" s="186"/>
      <c r="K572" s="443"/>
      <c r="N572" s="642"/>
      <c r="O572" s="642"/>
      <c r="Q572" s="642"/>
    </row>
    <row r="573" spans="1:17" s="241" customFormat="1" ht="15" customHeight="1">
      <c r="A573" s="184"/>
      <c r="B573" s="37"/>
      <c r="C573" s="37"/>
      <c r="E573" s="179"/>
      <c r="G573" s="37"/>
      <c r="H573" s="180"/>
      <c r="I573" s="37"/>
      <c r="J573" s="186"/>
      <c r="K573" s="443"/>
      <c r="N573" s="642"/>
      <c r="O573" s="642"/>
      <c r="Q573" s="642"/>
    </row>
    <row r="574" spans="1:17" s="241" customFormat="1" ht="15" customHeight="1">
      <c r="A574" s="184"/>
      <c r="B574" s="37"/>
      <c r="C574" s="37"/>
      <c r="E574" s="179"/>
      <c r="G574" s="37"/>
      <c r="H574" s="180"/>
      <c r="I574" s="37"/>
      <c r="J574" s="186"/>
      <c r="K574" s="443"/>
      <c r="N574" s="642"/>
      <c r="O574" s="642"/>
      <c r="Q574" s="642"/>
    </row>
    <row r="575" spans="1:17" s="241" customFormat="1" ht="15" customHeight="1">
      <c r="A575" s="184"/>
      <c r="B575" s="37"/>
      <c r="C575" s="37"/>
      <c r="E575" s="179"/>
      <c r="G575" s="37"/>
      <c r="H575" s="180"/>
      <c r="I575" s="37"/>
      <c r="J575" s="186"/>
      <c r="K575" s="443"/>
      <c r="N575" s="642"/>
      <c r="O575" s="642"/>
      <c r="Q575" s="642"/>
    </row>
    <row r="576" spans="1:17" s="241" customFormat="1" ht="15" customHeight="1">
      <c r="A576" s="184"/>
      <c r="B576" s="37"/>
      <c r="C576" s="37"/>
      <c r="E576" s="179"/>
      <c r="G576" s="37"/>
      <c r="H576" s="180"/>
      <c r="I576" s="37"/>
      <c r="J576" s="186"/>
      <c r="K576" s="443"/>
      <c r="N576" s="642"/>
      <c r="O576" s="642"/>
      <c r="Q576" s="642"/>
    </row>
    <row r="577" spans="1:17" s="241" customFormat="1" ht="15" customHeight="1">
      <c r="A577" s="184"/>
      <c r="B577" s="37"/>
      <c r="C577" s="37"/>
      <c r="E577" s="179"/>
      <c r="G577" s="37"/>
      <c r="H577" s="180"/>
      <c r="I577" s="37"/>
      <c r="J577" s="186"/>
      <c r="K577" s="443"/>
      <c r="N577" s="642"/>
      <c r="O577" s="642"/>
      <c r="Q577" s="642"/>
    </row>
    <row r="578" spans="1:17" s="241" customFormat="1" ht="15" customHeight="1">
      <c r="A578" s="184"/>
      <c r="B578" s="37"/>
      <c r="C578" s="37"/>
      <c r="E578" s="179"/>
      <c r="G578" s="37"/>
      <c r="H578" s="180"/>
      <c r="I578" s="37"/>
      <c r="J578" s="186"/>
      <c r="K578" s="443"/>
      <c r="N578" s="642"/>
      <c r="O578" s="642"/>
      <c r="Q578" s="642"/>
    </row>
    <row r="579" spans="1:17" s="241" customFormat="1" ht="15" customHeight="1">
      <c r="A579" s="184"/>
      <c r="B579" s="37"/>
      <c r="C579" s="37"/>
      <c r="E579" s="179"/>
      <c r="G579" s="37"/>
      <c r="H579" s="180"/>
      <c r="I579" s="37"/>
      <c r="J579" s="186"/>
      <c r="K579" s="443"/>
      <c r="N579" s="642"/>
      <c r="O579" s="642"/>
      <c r="Q579" s="642"/>
    </row>
    <row r="580" spans="1:17" s="241" customFormat="1" ht="15" customHeight="1">
      <c r="A580" s="184"/>
      <c r="B580" s="37"/>
      <c r="C580" s="37"/>
      <c r="E580" s="179"/>
      <c r="G580" s="37"/>
      <c r="H580" s="180"/>
      <c r="I580" s="37"/>
      <c r="J580" s="186"/>
      <c r="K580" s="443"/>
      <c r="N580" s="642"/>
      <c r="O580" s="642"/>
      <c r="Q580" s="642"/>
    </row>
    <row r="581" spans="1:17" s="241" customFormat="1" ht="15" customHeight="1">
      <c r="A581" s="184"/>
      <c r="B581" s="37"/>
      <c r="C581" s="37"/>
      <c r="E581" s="179"/>
      <c r="G581" s="37"/>
      <c r="H581" s="180"/>
      <c r="I581" s="37"/>
      <c r="J581" s="186"/>
      <c r="K581" s="443"/>
      <c r="N581" s="642"/>
      <c r="O581" s="642"/>
      <c r="Q581" s="642"/>
    </row>
    <row r="582" spans="1:17" s="241" customFormat="1" ht="15" customHeight="1">
      <c r="A582" s="184"/>
      <c r="B582" s="37"/>
      <c r="C582" s="37"/>
      <c r="E582" s="179"/>
      <c r="G582" s="37"/>
      <c r="H582" s="180"/>
      <c r="I582" s="37"/>
      <c r="J582" s="186"/>
      <c r="K582" s="443"/>
      <c r="N582" s="642"/>
      <c r="O582" s="642"/>
      <c r="Q582" s="642"/>
    </row>
    <row r="583" spans="1:17" s="241" customFormat="1" ht="15" customHeight="1">
      <c r="A583" s="184"/>
      <c r="B583" s="37"/>
      <c r="C583" s="37"/>
      <c r="E583" s="179"/>
      <c r="G583" s="37"/>
      <c r="H583" s="180"/>
      <c r="I583" s="37"/>
      <c r="J583" s="186"/>
      <c r="K583" s="443"/>
      <c r="N583" s="642"/>
      <c r="O583" s="642"/>
      <c r="Q583" s="642"/>
    </row>
    <row r="584" spans="1:17" s="241" customFormat="1" ht="15" customHeight="1">
      <c r="A584" s="184"/>
      <c r="B584" s="37"/>
      <c r="C584" s="37"/>
      <c r="E584" s="179"/>
      <c r="G584" s="37"/>
      <c r="H584" s="180"/>
      <c r="I584" s="37"/>
      <c r="J584" s="186"/>
      <c r="K584" s="443"/>
      <c r="N584" s="642"/>
      <c r="O584" s="642"/>
      <c r="Q584" s="642"/>
    </row>
    <row r="585" spans="1:17" s="241" customFormat="1" ht="15" customHeight="1">
      <c r="A585" s="184"/>
      <c r="B585" s="37"/>
      <c r="C585" s="37"/>
      <c r="E585" s="179"/>
      <c r="G585" s="37"/>
      <c r="H585" s="180"/>
      <c r="I585" s="37"/>
      <c r="J585" s="186"/>
      <c r="K585" s="443"/>
      <c r="N585" s="642"/>
      <c r="O585" s="642"/>
      <c r="Q585" s="642"/>
    </row>
    <row r="586" spans="1:17" s="241" customFormat="1" ht="15" customHeight="1">
      <c r="A586" s="184"/>
      <c r="B586" s="37"/>
      <c r="C586" s="37"/>
      <c r="E586" s="179"/>
      <c r="G586" s="37"/>
      <c r="H586" s="180"/>
      <c r="I586" s="37"/>
      <c r="J586" s="186"/>
      <c r="K586" s="443"/>
      <c r="N586" s="642"/>
      <c r="O586" s="642"/>
      <c r="Q586" s="642"/>
    </row>
    <row r="587" spans="1:17" s="241" customFormat="1" ht="15" customHeight="1">
      <c r="A587" s="184"/>
      <c r="B587" s="37"/>
      <c r="C587" s="37"/>
      <c r="E587" s="179"/>
      <c r="G587" s="37"/>
      <c r="H587" s="180"/>
      <c r="I587" s="37"/>
      <c r="J587" s="186"/>
      <c r="K587" s="443"/>
      <c r="N587" s="642"/>
      <c r="O587" s="642"/>
      <c r="Q587" s="642"/>
    </row>
    <row r="588" spans="1:17" s="241" customFormat="1" ht="15" customHeight="1">
      <c r="A588" s="184"/>
      <c r="B588" s="37"/>
      <c r="C588" s="37"/>
      <c r="E588" s="179"/>
      <c r="G588" s="37"/>
      <c r="H588" s="180"/>
      <c r="I588" s="37"/>
      <c r="J588" s="186"/>
      <c r="K588" s="443"/>
      <c r="N588" s="642"/>
      <c r="O588" s="642"/>
      <c r="Q588" s="642"/>
    </row>
    <row r="589" spans="1:17" s="241" customFormat="1" ht="15" customHeight="1">
      <c r="A589" s="184"/>
      <c r="B589" s="37"/>
      <c r="C589" s="37"/>
      <c r="E589" s="179"/>
      <c r="G589" s="37"/>
      <c r="H589" s="180"/>
      <c r="I589" s="37"/>
      <c r="J589" s="186"/>
      <c r="K589" s="443"/>
      <c r="N589" s="642"/>
      <c r="O589" s="642"/>
      <c r="Q589" s="642"/>
    </row>
    <row r="590" spans="1:17" s="241" customFormat="1" ht="15" customHeight="1">
      <c r="A590" s="184"/>
      <c r="B590" s="37"/>
      <c r="C590" s="37"/>
      <c r="E590" s="179"/>
      <c r="G590" s="37"/>
      <c r="H590" s="180"/>
      <c r="I590" s="37"/>
      <c r="J590" s="186"/>
      <c r="K590" s="443"/>
      <c r="N590" s="642"/>
      <c r="O590" s="642"/>
      <c r="Q590" s="642"/>
    </row>
    <row r="591" spans="1:17" s="241" customFormat="1" ht="15" customHeight="1">
      <c r="A591" s="184"/>
      <c r="B591" s="37"/>
      <c r="C591" s="37"/>
      <c r="E591" s="179"/>
      <c r="G591" s="37"/>
      <c r="H591" s="180"/>
      <c r="I591" s="37"/>
      <c r="J591" s="186"/>
      <c r="K591" s="443"/>
      <c r="N591" s="642"/>
      <c r="O591" s="642"/>
      <c r="Q591" s="642"/>
    </row>
    <row r="592" spans="1:17" s="241" customFormat="1" ht="15" customHeight="1">
      <c r="A592" s="184"/>
      <c r="B592" s="37"/>
      <c r="C592" s="37"/>
      <c r="E592" s="179"/>
      <c r="G592" s="37"/>
      <c r="H592" s="180"/>
      <c r="I592" s="37"/>
      <c r="J592" s="186"/>
      <c r="K592" s="443"/>
      <c r="N592" s="642"/>
      <c r="O592" s="642"/>
      <c r="Q592" s="642"/>
    </row>
    <row r="593" spans="1:17" s="241" customFormat="1" ht="15" customHeight="1">
      <c r="A593" s="184"/>
      <c r="B593" s="37"/>
      <c r="C593" s="37"/>
      <c r="E593" s="179"/>
      <c r="G593" s="37"/>
      <c r="H593" s="180"/>
      <c r="I593" s="37"/>
      <c r="J593" s="186"/>
      <c r="K593" s="443"/>
      <c r="N593" s="642"/>
      <c r="O593" s="642"/>
      <c r="Q593" s="642"/>
    </row>
    <row r="594" spans="1:17" s="241" customFormat="1" ht="15" customHeight="1">
      <c r="A594" s="184"/>
      <c r="B594" s="37"/>
      <c r="C594" s="37"/>
      <c r="E594" s="179"/>
      <c r="G594" s="37"/>
      <c r="H594" s="180"/>
      <c r="I594" s="37"/>
      <c r="J594" s="186"/>
      <c r="K594" s="443"/>
      <c r="N594" s="642"/>
      <c r="O594" s="642"/>
      <c r="Q594" s="642"/>
    </row>
    <row r="595" spans="1:17" s="241" customFormat="1" ht="15" customHeight="1">
      <c r="A595" s="184"/>
      <c r="B595" s="37"/>
      <c r="C595" s="37"/>
      <c r="E595" s="179"/>
      <c r="G595" s="37"/>
      <c r="H595" s="180"/>
      <c r="I595" s="37"/>
      <c r="J595" s="186"/>
      <c r="K595" s="443"/>
      <c r="N595" s="642"/>
      <c r="O595" s="642"/>
      <c r="Q595" s="642"/>
    </row>
    <row r="596" spans="1:17" s="241" customFormat="1" ht="15" customHeight="1">
      <c r="A596" s="184"/>
      <c r="B596" s="37"/>
      <c r="C596" s="37"/>
      <c r="E596" s="179"/>
      <c r="G596" s="37"/>
      <c r="H596" s="180"/>
      <c r="I596" s="37"/>
      <c r="J596" s="186"/>
      <c r="K596" s="443"/>
      <c r="N596" s="642"/>
      <c r="O596" s="642"/>
      <c r="Q596" s="642"/>
    </row>
    <row r="597" spans="1:17" s="241" customFormat="1" ht="15" customHeight="1">
      <c r="A597" s="184"/>
      <c r="B597" s="37"/>
      <c r="C597" s="37"/>
      <c r="E597" s="179"/>
      <c r="G597" s="37"/>
      <c r="H597" s="180"/>
      <c r="I597" s="37"/>
      <c r="J597" s="186"/>
      <c r="K597" s="443"/>
      <c r="N597" s="642"/>
      <c r="O597" s="642"/>
      <c r="Q597" s="642"/>
    </row>
    <row r="598" spans="1:17" s="241" customFormat="1" ht="15" customHeight="1">
      <c r="A598" s="184"/>
      <c r="B598" s="37"/>
      <c r="C598" s="37"/>
      <c r="E598" s="179"/>
      <c r="G598" s="37"/>
      <c r="H598" s="180"/>
      <c r="I598" s="37"/>
      <c r="J598" s="186"/>
      <c r="K598" s="443"/>
      <c r="N598" s="642"/>
      <c r="O598" s="642"/>
      <c r="Q598" s="642"/>
    </row>
    <row r="599" spans="1:17" s="241" customFormat="1" ht="15" customHeight="1">
      <c r="A599" s="184"/>
      <c r="B599" s="37"/>
      <c r="C599" s="37"/>
      <c r="E599" s="179"/>
      <c r="G599" s="37"/>
      <c r="H599" s="180"/>
      <c r="I599" s="37"/>
      <c r="J599" s="186"/>
      <c r="K599" s="443"/>
      <c r="N599" s="642"/>
      <c r="O599" s="642"/>
      <c r="Q599" s="642"/>
    </row>
    <row r="600" spans="1:17" s="241" customFormat="1" ht="15" customHeight="1">
      <c r="A600" s="184"/>
      <c r="B600" s="37"/>
      <c r="C600" s="37"/>
      <c r="E600" s="179"/>
      <c r="G600" s="37"/>
      <c r="H600" s="180"/>
      <c r="I600" s="37"/>
      <c r="J600" s="186"/>
      <c r="K600" s="443"/>
      <c r="N600" s="642"/>
      <c r="O600" s="642"/>
      <c r="Q600" s="642"/>
    </row>
    <row r="601" spans="1:17" s="241" customFormat="1" ht="15" customHeight="1">
      <c r="A601" s="184"/>
      <c r="B601" s="37"/>
      <c r="C601" s="37"/>
      <c r="E601" s="179"/>
      <c r="G601" s="37"/>
      <c r="H601" s="180"/>
      <c r="I601" s="37"/>
      <c r="J601" s="186"/>
      <c r="K601" s="443"/>
      <c r="N601" s="642"/>
      <c r="O601" s="642"/>
      <c r="Q601" s="642"/>
    </row>
    <row r="602" spans="1:17" s="241" customFormat="1" ht="15" customHeight="1">
      <c r="A602" s="184"/>
      <c r="B602" s="37"/>
      <c r="C602" s="37"/>
      <c r="E602" s="179"/>
      <c r="G602" s="37"/>
      <c r="H602" s="180"/>
      <c r="I602" s="37"/>
      <c r="J602" s="186"/>
      <c r="K602" s="443"/>
      <c r="N602" s="642"/>
      <c r="O602" s="642"/>
      <c r="Q602" s="642"/>
    </row>
    <row r="603" spans="1:17" s="241" customFormat="1" ht="15" customHeight="1">
      <c r="A603" s="184"/>
      <c r="B603" s="37"/>
      <c r="C603" s="37"/>
      <c r="E603" s="179"/>
      <c r="G603" s="37"/>
      <c r="H603" s="180"/>
      <c r="I603" s="37"/>
      <c r="J603" s="186"/>
      <c r="K603" s="443"/>
      <c r="N603" s="642"/>
      <c r="O603" s="642"/>
      <c r="Q603" s="642"/>
    </row>
    <row r="604" spans="1:17" s="241" customFormat="1" ht="15" customHeight="1">
      <c r="A604" s="184"/>
      <c r="B604" s="37"/>
      <c r="C604" s="37"/>
      <c r="E604" s="179"/>
      <c r="G604" s="37"/>
      <c r="H604" s="180"/>
      <c r="I604" s="37"/>
      <c r="J604" s="186"/>
      <c r="K604" s="443"/>
      <c r="N604" s="642"/>
      <c r="O604" s="642"/>
      <c r="Q604" s="642"/>
    </row>
    <row r="605" spans="1:17" s="241" customFormat="1" ht="15" customHeight="1">
      <c r="A605" s="184"/>
      <c r="B605" s="37"/>
      <c r="C605" s="37"/>
      <c r="E605" s="179"/>
      <c r="G605" s="37"/>
      <c r="H605" s="180"/>
      <c r="I605" s="37"/>
      <c r="J605" s="186"/>
      <c r="K605" s="443"/>
      <c r="N605" s="642"/>
      <c r="O605" s="642"/>
      <c r="Q605" s="642"/>
    </row>
    <row r="606" spans="1:17" s="241" customFormat="1" ht="15" customHeight="1">
      <c r="A606" s="184"/>
      <c r="B606" s="37"/>
      <c r="C606" s="37"/>
      <c r="E606" s="179"/>
      <c r="G606" s="37"/>
      <c r="H606" s="180"/>
      <c r="I606" s="37"/>
      <c r="J606" s="186"/>
      <c r="K606" s="443"/>
      <c r="N606" s="642"/>
      <c r="O606" s="642"/>
      <c r="Q606" s="642"/>
    </row>
    <row r="607" spans="1:17" s="241" customFormat="1" ht="15" customHeight="1">
      <c r="A607" s="184"/>
      <c r="B607" s="37"/>
      <c r="C607" s="37"/>
      <c r="E607" s="179"/>
      <c r="G607" s="37"/>
      <c r="H607" s="180"/>
      <c r="I607" s="37"/>
      <c r="J607" s="186"/>
      <c r="K607" s="443"/>
      <c r="N607" s="642"/>
      <c r="O607" s="642"/>
      <c r="Q607" s="642"/>
    </row>
    <row r="608" spans="1:17" s="241" customFormat="1" ht="15" customHeight="1">
      <c r="A608" s="184"/>
      <c r="B608" s="37"/>
      <c r="C608" s="37"/>
      <c r="E608" s="179"/>
      <c r="G608" s="37"/>
      <c r="H608" s="180"/>
      <c r="I608" s="37"/>
      <c r="J608" s="186"/>
      <c r="K608" s="443"/>
      <c r="N608" s="642"/>
      <c r="O608" s="642"/>
      <c r="Q608" s="642"/>
    </row>
    <row r="609" spans="1:17" s="241" customFormat="1" ht="15" customHeight="1">
      <c r="A609" s="184"/>
      <c r="B609" s="37"/>
      <c r="C609" s="37"/>
      <c r="E609" s="179"/>
      <c r="G609" s="37"/>
      <c r="H609" s="180"/>
      <c r="I609" s="37"/>
      <c r="J609" s="186"/>
      <c r="K609" s="443"/>
      <c r="N609" s="642"/>
      <c r="O609" s="642"/>
      <c r="Q609" s="642"/>
    </row>
    <row r="610" spans="1:17" s="241" customFormat="1" ht="15" customHeight="1">
      <c r="A610" s="184"/>
      <c r="B610" s="37"/>
      <c r="C610" s="37"/>
      <c r="E610" s="179"/>
      <c r="G610" s="37"/>
      <c r="H610" s="180"/>
      <c r="I610" s="37"/>
      <c r="J610" s="186"/>
      <c r="K610" s="443"/>
      <c r="N610" s="642"/>
      <c r="O610" s="642"/>
      <c r="Q610" s="642"/>
    </row>
    <row r="611" spans="1:17" s="241" customFormat="1" ht="15" customHeight="1">
      <c r="A611" s="184"/>
      <c r="B611" s="37"/>
      <c r="C611" s="37"/>
      <c r="E611" s="179"/>
      <c r="G611" s="37"/>
      <c r="H611" s="180"/>
      <c r="I611" s="37"/>
      <c r="J611" s="186"/>
      <c r="K611" s="443"/>
      <c r="N611" s="642"/>
      <c r="O611" s="642"/>
      <c r="Q611" s="642"/>
    </row>
    <row r="612" spans="1:17" s="241" customFormat="1" ht="15" customHeight="1">
      <c r="A612" s="184"/>
      <c r="B612" s="37"/>
      <c r="C612" s="37"/>
      <c r="E612" s="179"/>
      <c r="G612" s="37"/>
      <c r="H612" s="180"/>
      <c r="I612" s="37"/>
      <c r="J612" s="186"/>
      <c r="K612" s="443"/>
      <c r="N612" s="642"/>
      <c r="O612" s="642"/>
      <c r="Q612" s="642"/>
    </row>
    <row r="613" spans="1:17" s="241" customFormat="1" ht="15" customHeight="1">
      <c r="A613" s="184"/>
      <c r="B613" s="37"/>
      <c r="C613" s="37"/>
      <c r="E613" s="179"/>
      <c r="G613" s="37"/>
      <c r="H613" s="180"/>
      <c r="I613" s="37"/>
      <c r="J613" s="186"/>
      <c r="K613" s="443"/>
      <c r="N613" s="642"/>
      <c r="O613" s="642"/>
      <c r="Q613" s="642"/>
    </row>
    <row r="614" spans="1:17" s="241" customFormat="1" ht="15" customHeight="1">
      <c r="A614" s="184"/>
      <c r="B614" s="37"/>
      <c r="C614" s="37"/>
      <c r="E614" s="179"/>
      <c r="G614" s="37"/>
      <c r="H614" s="180"/>
      <c r="I614" s="37"/>
      <c r="J614" s="186"/>
      <c r="K614" s="443"/>
      <c r="N614" s="642"/>
      <c r="O614" s="642"/>
      <c r="Q614" s="642"/>
    </row>
    <row r="615" spans="1:17" s="241" customFormat="1" ht="15" customHeight="1">
      <c r="A615" s="184"/>
      <c r="B615" s="37"/>
      <c r="C615" s="37"/>
      <c r="E615" s="179"/>
      <c r="G615" s="37"/>
      <c r="H615" s="180"/>
      <c r="I615" s="37"/>
      <c r="J615" s="186"/>
      <c r="K615" s="443"/>
      <c r="N615" s="642"/>
      <c r="O615" s="642"/>
      <c r="Q615" s="642"/>
    </row>
    <row r="616" spans="1:17" s="241" customFormat="1" ht="15" customHeight="1">
      <c r="A616" s="184"/>
      <c r="B616" s="37"/>
      <c r="C616" s="37"/>
      <c r="E616" s="179"/>
      <c r="G616" s="37"/>
      <c r="H616" s="180"/>
      <c r="I616" s="37"/>
      <c r="J616" s="186"/>
      <c r="K616" s="443"/>
      <c r="N616" s="642"/>
      <c r="O616" s="642"/>
      <c r="Q616" s="642"/>
    </row>
    <row r="617" spans="1:17" s="241" customFormat="1" ht="15" customHeight="1">
      <c r="A617" s="184"/>
      <c r="B617" s="37"/>
      <c r="C617" s="37"/>
      <c r="E617" s="179"/>
      <c r="G617" s="37"/>
      <c r="H617" s="180"/>
      <c r="I617" s="37"/>
      <c r="J617" s="186"/>
      <c r="K617" s="443"/>
      <c r="N617" s="642"/>
      <c r="O617" s="642"/>
      <c r="Q617" s="642"/>
    </row>
    <row r="618" spans="1:17" s="241" customFormat="1" ht="15" customHeight="1">
      <c r="A618" s="184"/>
      <c r="B618" s="37"/>
      <c r="C618" s="37"/>
      <c r="E618" s="179"/>
      <c r="G618" s="37"/>
      <c r="H618" s="180"/>
      <c r="I618" s="37"/>
      <c r="J618" s="186"/>
      <c r="K618" s="443"/>
      <c r="N618" s="642"/>
      <c r="O618" s="642"/>
      <c r="Q618" s="642"/>
    </row>
    <row r="619" spans="1:17" s="241" customFormat="1" ht="15" customHeight="1">
      <c r="A619" s="184"/>
      <c r="B619" s="37"/>
      <c r="C619" s="37"/>
      <c r="E619" s="179"/>
      <c r="G619" s="37"/>
      <c r="H619" s="180"/>
      <c r="I619" s="37"/>
      <c r="J619" s="186"/>
      <c r="K619" s="443"/>
      <c r="N619" s="642"/>
      <c r="O619" s="642"/>
      <c r="Q619" s="642"/>
    </row>
    <row r="620" spans="1:17" s="241" customFormat="1" ht="15" customHeight="1">
      <c r="A620" s="184"/>
      <c r="B620" s="37"/>
      <c r="C620" s="37"/>
      <c r="E620" s="179"/>
      <c r="G620" s="37"/>
      <c r="H620" s="180"/>
      <c r="I620" s="37"/>
      <c r="J620" s="186"/>
      <c r="K620" s="443"/>
      <c r="N620" s="642"/>
      <c r="O620" s="642"/>
      <c r="Q620" s="642"/>
    </row>
    <row r="621" spans="1:17" s="241" customFormat="1" ht="15" customHeight="1">
      <c r="A621" s="184"/>
      <c r="B621" s="37"/>
      <c r="C621" s="37"/>
      <c r="E621" s="179"/>
      <c r="G621" s="37"/>
      <c r="H621" s="180"/>
      <c r="I621" s="37"/>
      <c r="J621" s="186"/>
      <c r="K621" s="443"/>
      <c r="N621" s="642"/>
      <c r="O621" s="642"/>
      <c r="Q621" s="642"/>
    </row>
    <row r="622" spans="1:17" s="241" customFormat="1" ht="15" customHeight="1">
      <c r="A622" s="184"/>
      <c r="B622" s="37"/>
      <c r="C622" s="37"/>
      <c r="E622" s="179"/>
      <c r="G622" s="37"/>
      <c r="H622" s="180"/>
      <c r="I622" s="37"/>
      <c r="J622" s="186"/>
      <c r="K622" s="443"/>
      <c r="N622" s="642"/>
      <c r="O622" s="642"/>
      <c r="Q622" s="642"/>
    </row>
    <row r="623" spans="1:17" s="241" customFormat="1" ht="15" customHeight="1">
      <c r="A623" s="184"/>
      <c r="B623" s="37"/>
      <c r="C623" s="37"/>
      <c r="E623" s="179"/>
      <c r="G623" s="37"/>
      <c r="H623" s="180"/>
      <c r="I623" s="37"/>
      <c r="J623" s="186"/>
      <c r="K623" s="443"/>
      <c r="N623" s="642"/>
      <c r="O623" s="642"/>
      <c r="Q623" s="642"/>
    </row>
    <row r="624" spans="1:17" s="241" customFormat="1" ht="15" customHeight="1">
      <c r="A624" s="184"/>
      <c r="B624" s="37"/>
      <c r="C624" s="37"/>
      <c r="E624" s="179"/>
      <c r="G624" s="37"/>
      <c r="H624" s="180"/>
      <c r="I624" s="37"/>
      <c r="J624" s="186"/>
      <c r="K624" s="443"/>
      <c r="N624" s="642"/>
      <c r="O624" s="642"/>
      <c r="Q624" s="642"/>
    </row>
    <row r="625" spans="1:17" s="241" customFormat="1" ht="15" customHeight="1">
      <c r="A625" s="184"/>
      <c r="B625" s="37"/>
      <c r="C625" s="37"/>
      <c r="E625" s="179"/>
      <c r="G625" s="37"/>
      <c r="H625" s="180"/>
      <c r="I625" s="37"/>
      <c r="J625" s="186"/>
      <c r="K625" s="443"/>
      <c r="N625" s="642"/>
      <c r="O625" s="642"/>
      <c r="Q625" s="642"/>
    </row>
    <row r="626" spans="1:17" s="241" customFormat="1" ht="15" customHeight="1">
      <c r="A626" s="184"/>
      <c r="B626" s="37"/>
      <c r="C626" s="37"/>
      <c r="E626" s="179"/>
      <c r="G626" s="37"/>
      <c r="H626" s="180"/>
      <c r="I626" s="37"/>
      <c r="J626" s="186"/>
      <c r="K626" s="443"/>
      <c r="N626" s="642"/>
      <c r="O626" s="642"/>
      <c r="Q626" s="642"/>
    </row>
    <row r="627" spans="1:17" s="241" customFormat="1" ht="15" customHeight="1">
      <c r="A627" s="184"/>
      <c r="B627" s="37"/>
      <c r="C627" s="37"/>
      <c r="E627" s="179"/>
      <c r="G627" s="37"/>
      <c r="H627" s="180"/>
      <c r="I627" s="37"/>
      <c r="J627" s="186"/>
      <c r="K627" s="443"/>
      <c r="N627" s="642"/>
      <c r="O627" s="642"/>
      <c r="Q627" s="642"/>
    </row>
    <row r="628" spans="1:17" s="241" customFormat="1" ht="15" customHeight="1">
      <c r="A628" s="184"/>
      <c r="B628" s="37"/>
      <c r="C628" s="37"/>
      <c r="E628" s="179"/>
      <c r="G628" s="37"/>
      <c r="H628" s="180"/>
      <c r="I628" s="37"/>
      <c r="J628" s="186"/>
      <c r="K628" s="443"/>
      <c r="N628" s="642"/>
      <c r="O628" s="642"/>
      <c r="Q628" s="642"/>
    </row>
    <row r="629" spans="1:17" s="241" customFormat="1" ht="15" customHeight="1">
      <c r="A629" s="184"/>
      <c r="B629" s="37"/>
      <c r="C629" s="37"/>
      <c r="E629" s="179"/>
      <c r="G629" s="37"/>
      <c r="H629" s="180"/>
      <c r="I629" s="37"/>
      <c r="J629" s="186"/>
      <c r="K629" s="443"/>
      <c r="N629" s="642"/>
      <c r="O629" s="642"/>
      <c r="Q629" s="642"/>
    </row>
    <row r="630" spans="1:17" s="241" customFormat="1" ht="15" customHeight="1">
      <c r="A630" s="184"/>
      <c r="B630" s="37"/>
      <c r="C630" s="37"/>
      <c r="E630" s="179"/>
      <c r="G630" s="37"/>
      <c r="H630" s="180"/>
      <c r="I630" s="37"/>
      <c r="J630" s="186"/>
      <c r="K630" s="443"/>
      <c r="N630" s="642"/>
      <c r="O630" s="642"/>
      <c r="Q630" s="642"/>
    </row>
    <row r="631" spans="1:17" s="241" customFormat="1" ht="15" customHeight="1">
      <c r="A631" s="184"/>
      <c r="B631" s="37"/>
      <c r="C631" s="37"/>
      <c r="E631" s="179"/>
      <c r="G631" s="37"/>
      <c r="H631" s="180"/>
      <c r="I631" s="37"/>
      <c r="J631" s="186"/>
      <c r="K631" s="443"/>
      <c r="N631" s="642"/>
      <c r="O631" s="642"/>
      <c r="Q631" s="642"/>
    </row>
    <row r="632" spans="1:17" s="241" customFormat="1" ht="15" customHeight="1">
      <c r="A632" s="184"/>
      <c r="B632" s="37"/>
      <c r="C632" s="37"/>
      <c r="E632" s="179"/>
      <c r="G632" s="37"/>
      <c r="H632" s="180"/>
      <c r="I632" s="37"/>
      <c r="J632" s="186"/>
      <c r="K632" s="443"/>
      <c r="N632" s="642"/>
      <c r="O632" s="642"/>
      <c r="Q632" s="642"/>
    </row>
    <row r="633" spans="1:17" s="241" customFormat="1" ht="15" customHeight="1">
      <c r="A633" s="184"/>
      <c r="B633" s="37"/>
      <c r="C633" s="37"/>
      <c r="E633" s="179"/>
      <c r="G633" s="37"/>
      <c r="H633" s="180"/>
      <c r="I633" s="37"/>
      <c r="J633" s="186"/>
      <c r="K633" s="443"/>
      <c r="N633" s="642"/>
      <c r="O633" s="642"/>
      <c r="Q633" s="642"/>
    </row>
    <row r="634" spans="1:17" s="241" customFormat="1" ht="15" customHeight="1">
      <c r="A634" s="184"/>
      <c r="B634" s="37"/>
      <c r="C634" s="37"/>
      <c r="E634" s="179"/>
      <c r="G634" s="37"/>
      <c r="H634" s="180"/>
      <c r="I634" s="37"/>
      <c r="J634" s="186"/>
      <c r="K634" s="443"/>
      <c r="N634" s="642"/>
      <c r="O634" s="642"/>
      <c r="Q634" s="642"/>
    </row>
    <row r="635" spans="1:17" s="241" customFormat="1" ht="15" customHeight="1">
      <c r="A635" s="184"/>
      <c r="B635" s="37"/>
      <c r="C635" s="37"/>
      <c r="E635" s="179"/>
      <c r="G635" s="37"/>
      <c r="H635" s="180"/>
      <c r="I635" s="37"/>
      <c r="J635" s="186"/>
      <c r="K635" s="443"/>
      <c r="N635" s="642"/>
      <c r="O635" s="642"/>
      <c r="Q635" s="642"/>
    </row>
    <row r="636" spans="1:17" s="241" customFormat="1" ht="15" customHeight="1">
      <c r="A636" s="184"/>
      <c r="B636" s="37"/>
      <c r="C636" s="37"/>
      <c r="E636" s="179"/>
      <c r="G636" s="37"/>
      <c r="H636" s="180"/>
      <c r="I636" s="37"/>
      <c r="J636" s="186"/>
      <c r="K636" s="443"/>
      <c r="N636" s="642"/>
      <c r="O636" s="642"/>
      <c r="Q636" s="642"/>
    </row>
    <row r="637" spans="1:17" s="241" customFormat="1" ht="15" customHeight="1">
      <c r="A637" s="184"/>
      <c r="B637" s="37"/>
      <c r="C637" s="37"/>
      <c r="E637" s="179"/>
      <c r="G637" s="37"/>
      <c r="H637" s="180"/>
      <c r="I637" s="37"/>
      <c r="J637" s="186"/>
      <c r="K637" s="443"/>
      <c r="N637" s="642"/>
      <c r="O637" s="642"/>
      <c r="Q637" s="642"/>
    </row>
    <row r="638" spans="1:17" s="241" customFormat="1" ht="15" customHeight="1">
      <c r="A638" s="184"/>
      <c r="B638" s="37"/>
      <c r="C638" s="37"/>
      <c r="E638" s="179"/>
      <c r="G638" s="37"/>
      <c r="H638" s="180"/>
      <c r="I638" s="37"/>
      <c r="J638" s="186"/>
      <c r="K638" s="443"/>
      <c r="N638" s="642"/>
      <c r="O638" s="642"/>
      <c r="Q638" s="642"/>
    </row>
    <row r="639" spans="1:17" s="241" customFormat="1" ht="15" customHeight="1">
      <c r="A639" s="184"/>
      <c r="B639" s="37"/>
      <c r="C639" s="37"/>
      <c r="E639" s="179"/>
      <c r="G639" s="37"/>
      <c r="H639" s="180"/>
      <c r="I639" s="37"/>
      <c r="J639" s="186"/>
      <c r="K639" s="443"/>
      <c r="N639" s="642"/>
      <c r="O639" s="642"/>
      <c r="Q639" s="642"/>
    </row>
    <row r="640" spans="1:17" s="241" customFormat="1" ht="15" customHeight="1">
      <c r="A640" s="184"/>
      <c r="B640" s="37"/>
      <c r="C640" s="37"/>
      <c r="E640" s="179"/>
      <c r="G640" s="37"/>
      <c r="H640" s="180"/>
      <c r="I640" s="37"/>
      <c r="J640" s="186"/>
      <c r="K640" s="443"/>
      <c r="N640" s="642"/>
      <c r="O640" s="642"/>
      <c r="Q640" s="642"/>
    </row>
    <row r="641" spans="1:17" s="241" customFormat="1" ht="15" customHeight="1">
      <c r="A641" s="184"/>
      <c r="B641" s="37"/>
      <c r="C641" s="37"/>
      <c r="E641" s="179"/>
      <c r="G641" s="37"/>
      <c r="H641" s="180"/>
      <c r="I641" s="37"/>
      <c r="J641" s="186"/>
      <c r="K641" s="443"/>
      <c r="N641" s="642"/>
      <c r="O641" s="642"/>
      <c r="Q641" s="642"/>
    </row>
    <row r="642" spans="1:17" s="241" customFormat="1" ht="15" customHeight="1">
      <c r="A642" s="184"/>
      <c r="B642" s="37"/>
      <c r="C642" s="37"/>
      <c r="E642" s="179"/>
      <c r="G642" s="37"/>
      <c r="H642" s="180"/>
      <c r="I642" s="37"/>
      <c r="J642" s="186"/>
      <c r="K642" s="443"/>
      <c r="N642" s="642"/>
      <c r="O642" s="642"/>
      <c r="Q642" s="642"/>
    </row>
    <row r="643" spans="1:17" s="241" customFormat="1" ht="15" customHeight="1">
      <c r="A643" s="184"/>
      <c r="B643" s="37"/>
      <c r="C643" s="37"/>
      <c r="E643" s="179"/>
      <c r="G643" s="37"/>
      <c r="H643" s="180"/>
      <c r="I643" s="37"/>
      <c r="J643" s="186"/>
      <c r="K643" s="443"/>
      <c r="N643" s="642"/>
      <c r="O643" s="642"/>
      <c r="Q643" s="642"/>
    </row>
    <row r="644" spans="1:17" s="241" customFormat="1" ht="15" customHeight="1">
      <c r="A644" s="184"/>
      <c r="B644" s="37"/>
      <c r="C644" s="37"/>
      <c r="E644" s="179"/>
      <c r="G644" s="37"/>
      <c r="H644" s="180"/>
      <c r="I644" s="37"/>
      <c r="J644" s="186"/>
      <c r="K644" s="443"/>
      <c r="N644" s="642"/>
      <c r="O644" s="642"/>
      <c r="Q644" s="642"/>
    </row>
    <row r="645" spans="1:17" s="241" customFormat="1" ht="15" customHeight="1">
      <c r="A645" s="184"/>
      <c r="B645" s="37"/>
      <c r="C645" s="37"/>
      <c r="E645" s="179"/>
      <c r="G645" s="37"/>
      <c r="H645" s="180"/>
      <c r="I645" s="37"/>
      <c r="J645" s="186"/>
      <c r="K645" s="443"/>
      <c r="N645" s="642"/>
      <c r="O645" s="642"/>
      <c r="Q645" s="642"/>
    </row>
    <row r="646" spans="1:17" s="241" customFormat="1" ht="15" customHeight="1">
      <c r="A646" s="184"/>
      <c r="B646" s="37"/>
      <c r="C646" s="37"/>
      <c r="E646" s="179"/>
      <c r="G646" s="37"/>
      <c r="H646" s="180"/>
      <c r="I646" s="37"/>
      <c r="J646" s="186"/>
      <c r="K646" s="443"/>
      <c r="N646" s="642"/>
      <c r="O646" s="642"/>
      <c r="Q646" s="642"/>
    </row>
    <row r="647" spans="1:17" s="241" customFormat="1" ht="15" customHeight="1">
      <c r="A647" s="184"/>
      <c r="B647" s="37"/>
      <c r="C647" s="37"/>
      <c r="E647" s="179"/>
      <c r="G647" s="37"/>
      <c r="H647" s="180"/>
      <c r="I647" s="37"/>
      <c r="J647" s="186"/>
      <c r="K647" s="443"/>
      <c r="N647" s="642"/>
      <c r="O647" s="642"/>
      <c r="Q647" s="642"/>
    </row>
    <row r="648" spans="1:17" s="241" customFormat="1" ht="15" customHeight="1">
      <c r="A648" s="184"/>
      <c r="B648" s="37"/>
      <c r="C648" s="37"/>
      <c r="E648" s="179"/>
      <c r="G648" s="37"/>
      <c r="H648" s="180"/>
      <c r="I648" s="37"/>
      <c r="J648" s="186"/>
      <c r="K648" s="443"/>
      <c r="N648" s="642"/>
      <c r="O648" s="642"/>
      <c r="Q648" s="642"/>
    </row>
    <row r="649" spans="1:17" s="241" customFormat="1" ht="15" customHeight="1">
      <c r="A649" s="184"/>
      <c r="B649" s="37"/>
      <c r="C649" s="37"/>
      <c r="E649" s="179"/>
      <c r="G649" s="37"/>
      <c r="H649" s="180"/>
      <c r="I649" s="37"/>
      <c r="J649" s="186"/>
      <c r="K649" s="443"/>
      <c r="N649" s="642"/>
      <c r="O649" s="642"/>
      <c r="Q649" s="642"/>
    </row>
    <row r="650" spans="1:17" s="241" customFormat="1" ht="15" customHeight="1">
      <c r="A650" s="184"/>
      <c r="B650" s="37"/>
      <c r="C650" s="37"/>
      <c r="E650" s="179"/>
      <c r="G650" s="37"/>
      <c r="H650" s="180"/>
      <c r="I650" s="37"/>
      <c r="J650" s="186"/>
      <c r="K650" s="443"/>
      <c r="N650" s="642"/>
      <c r="O650" s="642"/>
      <c r="Q650" s="642"/>
    </row>
    <row r="651" spans="1:17" s="241" customFormat="1" ht="15" customHeight="1">
      <c r="A651" s="184"/>
      <c r="B651" s="37"/>
      <c r="C651" s="37"/>
      <c r="E651" s="179"/>
      <c r="G651" s="37"/>
      <c r="H651" s="180"/>
      <c r="I651" s="37"/>
      <c r="J651" s="186"/>
      <c r="K651" s="443"/>
      <c r="N651" s="642"/>
      <c r="O651" s="642"/>
      <c r="Q651" s="642"/>
    </row>
    <row r="652" spans="1:17" s="241" customFormat="1" ht="15" customHeight="1">
      <c r="A652" s="184"/>
      <c r="B652" s="37"/>
      <c r="C652" s="37"/>
      <c r="E652" s="179"/>
      <c r="G652" s="37"/>
      <c r="H652" s="180"/>
      <c r="I652" s="37"/>
      <c r="J652" s="186"/>
      <c r="K652" s="443"/>
      <c r="N652" s="642"/>
      <c r="O652" s="642"/>
      <c r="Q652" s="642"/>
    </row>
    <row r="653" spans="1:17" s="241" customFormat="1" ht="15" customHeight="1">
      <c r="A653" s="184"/>
      <c r="B653" s="37"/>
      <c r="C653" s="37"/>
      <c r="E653" s="179"/>
      <c r="G653" s="37"/>
      <c r="H653" s="180"/>
      <c r="I653" s="37"/>
      <c r="J653" s="186"/>
      <c r="K653" s="443"/>
      <c r="N653" s="642"/>
      <c r="O653" s="642"/>
      <c r="Q653" s="642"/>
    </row>
    <row r="654" spans="1:17" s="241" customFormat="1" ht="15" customHeight="1">
      <c r="A654" s="184"/>
      <c r="B654" s="37"/>
      <c r="C654" s="37"/>
      <c r="E654" s="179"/>
      <c r="G654" s="37"/>
      <c r="H654" s="180"/>
      <c r="I654" s="37"/>
      <c r="J654" s="186"/>
      <c r="K654" s="443"/>
      <c r="N654" s="642"/>
      <c r="O654" s="642"/>
      <c r="Q654" s="642"/>
    </row>
    <row r="655" spans="1:17" s="241" customFormat="1" ht="15" customHeight="1">
      <c r="A655" s="184"/>
      <c r="B655" s="37"/>
      <c r="C655" s="37"/>
      <c r="E655" s="179"/>
      <c r="G655" s="37"/>
      <c r="H655" s="180"/>
      <c r="I655" s="37"/>
      <c r="J655" s="186"/>
      <c r="K655" s="443"/>
      <c r="N655" s="642"/>
      <c r="O655" s="642"/>
      <c r="Q655" s="642"/>
    </row>
    <row r="656" spans="1:17" s="241" customFormat="1" ht="15" customHeight="1">
      <c r="A656" s="184"/>
      <c r="B656" s="37"/>
      <c r="C656" s="37"/>
      <c r="E656" s="179"/>
      <c r="G656" s="37"/>
      <c r="H656" s="180"/>
      <c r="I656" s="37"/>
      <c r="J656" s="186"/>
      <c r="K656" s="443"/>
      <c r="N656" s="642"/>
      <c r="O656" s="642"/>
      <c r="Q656" s="642"/>
    </row>
    <row r="657" spans="1:17" s="241" customFormat="1" ht="15" customHeight="1">
      <c r="A657" s="184"/>
      <c r="B657" s="37"/>
      <c r="C657" s="37"/>
      <c r="E657" s="179"/>
      <c r="G657" s="37"/>
      <c r="H657" s="180"/>
      <c r="I657" s="37"/>
      <c r="J657" s="186"/>
      <c r="K657" s="443"/>
      <c r="N657" s="642"/>
      <c r="O657" s="642"/>
      <c r="Q657" s="642"/>
    </row>
    <row r="658" spans="1:17" s="241" customFormat="1" ht="15" customHeight="1">
      <c r="A658" s="184"/>
      <c r="B658" s="37"/>
      <c r="C658" s="37"/>
      <c r="E658" s="179"/>
      <c r="G658" s="37"/>
      <c r="H658" s="180"/>
      <c r="I658" s="37"/>
      <c r="J658" s="186"/>
      <c r="K658" s="443"/>
      <c r="N658" s="642"/>
      <c r="O658" s="642"/>
      <c r="Q658" s="642"/>
    </row>
    <row r="659" spans="1:17" s="241" customFormat="1" ht="15" customHeight="1">
      <c r="A659" s="184"/>
      <c r="B659" s="37"/>
      <c r="C659" s="37"/>
      <c r="E659" s="179"/>
      <c r="G659" s="37"/>
      <c r="H659" s="180"/>
      <c r="I659" s="37"/>
      <c r="J659" s="186"/>
      <c r="K659" s="443"/>
      <c r="N659" s="642"/>
      <c r="O659" s="642"/>
      <c r="Q659" s="642"/>
    </row>
    <row r="660" spans="1:17" s="241" customFormat="1" ht="15" customHeight="1">
      <c r="A660" s="184"/>
      <c r="B660" s="37"/>
      <c r="C660" s="37"/>
      <c r="E660" s="179"/>
      <c r="G660" s="37"/>
      <c r="H660" s="180"/>
      <c r="I660" s="37"/>
      <c r="J660" s="186"/>
      <c r="K660" s="443"/>
      <c r="N660" s="642"/>
      <c r="O660" s="642"/>
      <c r="Q660" s="642"/>
    </row>
    <row r="661" spans="1:17" s="241" customFormat="1" ht="15" customHeight="1">
      <c r="A661" s="184"/>
      <c r="B661" s="37"/>
      <c r="C661" s="37"/>
      <c r="E661" s="179"/>
      <c r="G661" s="37"/>
      <c r="H661" s="180"/>
      <c r="I661" s="37"/>
      <c r="J661" s="186"/>
      <c r="K661" s="443"/>
      <c r="N661" s="642"/>
      <c r="O661" s="642"/>
      <c r="Q661" s="642"/>
    </row>
    <row r="662" spans="1:17" s="241" customFormat="1" ht="15" customHeight="1">
      <c r="A662" s="184"/>
      <c r="B662" s="37"/>
      <c r="C662" s="37"/>
      <c r="E662" s="179"/>
      <c r="G662" s="37"/>
      <c r="H662" s="180"/>
      <c r="I662" s="37"/>
      <c r="J662" s="186"/>
      <c r="K662" s="443"/>
      <c r="N662" s="642"/>
      <c r="O662" s="642"/>
      <c r="Q662" s="642"/>
    </row>
    <row r="663" spans="1:17" s="241" customFormat="1" ht="15" customHeight="1">
      <c r="A663" s="184"/>
      <c r="B663" s="37"/>
      <c r="C663" s="37"/>
      <c r="E663" s="179"/>
      <c r="G663" s="37"/>
      <c r="H663" s="180"/>
      <c r="I663" s="37"/>
      <c r="J663" s="186"/>
      <c r="K663" s="443"/>
      <c r="N663" s="642"/>
      <c r="O663" s="642"/>
      <c r="Q663" s="642"/>
    </row>
    <row r="664" spans="1:17" s="241" customFormat="1" ht="15" customHeight="1">
      <c r="A664" s="184"/>
      <c r="B664" s="37"/>
      <c r="C664" s="37"/>
      <c r="E664" s="179"/>
      <c r="G664" s="37"/>
      <c r="H664" s="180"/>
      <c r="I664" s="37"/>
      <c r="J664" s="186"/>
      <c r="K664" s="443"/>
      <c r="N664" s="642"/>
      <c r="O664" s="642"/>
      <c r="Q664" s="642"/>
    </row>
    <row r="665" spans="1:17" s="241" customFormat="1" ht="15" customHeight="1">
      <c r="A665" s="184"/>
      <c r="B665" s="37"/>
      <c r="C665" s="37"/>
      <c r="E665" s="179"/>
      <c r="G665" s="37"/>
      <c r="H665" s="180"/>
      <c r="I665" s="37"/>
      <c r="J665" s="186"/>
      <c r="K665" s="443"/>
      <c r="N665" s="642"/>
      <c r="O665" s="642"/>
      <c r="Q665" s="642"/>
    </row>
    <row r="666" spans="1:17" s="241" customFormat="1" ht="15" customHeight="1">
      <c r="A666" s="184"/>
      <c r="B666" s="37"/>
      <c r="C666" s="37"/>
      <c r="E666" s="179"/>
      <c r="G666" s="37"/>
      <c r="H666" s="180"/>
      <c r="I666" s="37"/>
      <c r="J666" s="186"/>
      <c r="K666" s="443"/>
      <c r="N666" s="642"/>
      <c r="O666" s="642"/>
      <c r="Q666" s="642"/>
    </row>
    <row r="667" spans="1:17" s="241" customFormat="1" ht="15" customHeight="1">
      <c r="A667" s="184"/>
      <c r="B667" s="37"/>
      <c r="C667" s="37"/>
      <c r="E667" s="179"/>
      <c r="G667" s="37"/>
      <c r="H667" s="180"/>
      <c r="I667" s="37"/>
      <c r="J667" s="186"/>
      <c r="K667" s="443"/>
      <c r="N667" s="642"/>
      <c r="O667" s="642"/>
      <c r="Q667" s="642"/>
    </row>
    <row r="668" spans="1:17" s="241" customFormat="1" ht="15" customHeight="1">
      <c r="A668" s="184"/>
      <c r="B668" s="37"/>
      <c r="C668" s="37"/>
      <c r="E668" s="179"/>
      <c r="G668" s="37"/>
      <c r="H668" s="180"/>
      <c r="I668" s="37"/>
      <c r="J668" s="186"/>
      <c r="K668" s="443"/>
      <c r="N668" s="642"/>
      <c r="O668" s="642"/>
      <c r="Q668" s="642"/>
    </row>
    <row r="669" spans="1:17" s="241" customFormat="1" ht="15" customHeight="1">
      <c r="A669" s="184"/>
      <c r="B669" s="37"/>
      <c r="C669" s="37"/>
      <c r="E669" s="179"/>
      <c r="G669" s="37"/>
      <c r="H669" s="180"/>
      <c r="I669" s="37"/>
      <c r="J669" s="186"/>
      <c r="K669" s="443"/>
      <c r="N669" s="642"/>
      <c r="O669" s="642"/>
      <c r="Q669" s="642"/>
    </row>
    <row r="670" spans="1:17" s="241" customFormat="1" ht="15" customHeight="1">
      <c r="A670" s="184"/>
      <c r="B670" s="37"/>
      <c r="C670" s="37"/>
      <c r="E670" s="179"/>
      <c r="G670" s="37"/>
      <c r="H670" s="180"/>
      <c r="I670" s="37"/>
      <c r="J670" s="186"/>
      <c r="K670" s="443"/>
      <c r="N670" s="642"/>
      <c r="O670" s="642"/>
      <c r="Q670" s="642"/>
    </row>
    <row r="671" spans="1:17" s="241" customFormat="1" ht="15" customHeight="1">
      <c r="A671" s="184"/>
      <c r="B671" s="37"/>
      <c r="C671" s="37"/>
      <c r="E671" s="179"/>
      <c r="G671" s="37"/>
      <c r="H671" s="180"/>
      <c r="I671" s="37"/>
      <c r="J671" s="186"/>
      <c r="K671" s="443"/>
      <c r="N671" s="642"/>
      <c r="O671" s="642"/>
      <c r="Q671" s="642"/>
    </row>
    <row r="672" spans="1:17" s="241" customFormat="1" ht="15" customHeight="1">
      <c r="A672" s="184"/>
      <c r="B672" s="37"/>
      <c r="C672" s="37"/>
      <c r="E672" s="179"/>
      <c r="G672" s="37"/>
      <c r="H672" s="180"/>
      <c r="I672" s="37"/>
      <c r="J672" s="186"/>
      <c r="K672" s="443"/>
      <c r="N672" s="642"/>
      <c r="O672" s="642"/>
      <c r="Q672" s="642"/>
    </row>
    <row r="673" spans="1:17" s="241" customFormat="1" ht="15" customHeight="1">
      <c r="A673" s="184"/>
      <c r="B673" s="37"/>
      <c r="C673" s="37"/>
      <c r="E673" s="179"/>
      <c r="G673" s="37"/>
      <c r="H673" s="180"/>
      <c r="I673" s="37"/>
      <c r="J673" s="186"/>
      <c r="K673" s="443"/>
      <c r="N673" s="642"/>
      <c r="O673" s="642"/>
      <c r="Q673" s="642"/>
    </row>
    <row r="674" spans="1:17" s="241" customFormat="1" ht="15" customHeight="1">
      <c r="A674" s="184"/>
      <c r="B674" s="37"/>
      <c r="C674" s="37"/>
      <c r="E674" s="179"/>
      <c r="G674" s="37"/>
      <c r="H674" s="180"/>
      <c r="I674" s="37"/>
      <c r="J674" s="186"/>
      <c r="K674" s="443"/>
      <c r="N674" s="642"/>
      <c r="O674" s="642"/>
      <c r="Q674" s="642"/>
    </row>
    <row r="675" spans="1:17" s="241" customFormat="1" ht="15" customHeight="1">
      <c r="A675" s="184"/>
      <c r="B675" s="37"/>
      <c r="C675" s="37"/>
      <c r="E675" s="179"/>
      <c r="G675" s="37"/>
      <c r="H675" s="180"/>
      <c r="I675" s="37"/>
      <c r="J675" s="186"/>
      <c r="K675" s="443"/>
      <c r="N675" s="642"/>
      <c r="O675" s="642"/>
      <c r="Q675" s="642"/>
    </row>
    <row r="676" spans="1:17" s="241" customFormat="1" ht="15" customHeight="1">
      <c r="A676" s="184"/>
      <c r="B676" s="37"/>
      <c r="C676" s="37"/>
      <c r="E676" s="179"/>
      <c r="G676" s="37"/>
      <c r="H676" s="180"/>
      <c r="I676" s="37"/>
      <c r="J676" s="186"/>
      <c r="K676" s="443"/>
      <c r="N676" s="642"/>
      <c r="O676" s="642"/>
      <c r="Q676" s="642"/>
    </row>
    <row r="677" spans="1:17" s="241" customFormat="1" ht="15" customHeight="1">
      <c r="A677" s="184"/>
      <c r="B677" s="37"/>
      <c r="C677" s="37"/>
      <c r="E677" s="179"/>
      <c r="G677" s="37"/>
      <c r="H677" s="180"/>
      <c r="I677" s="37"/>
      <c r="J677" s="186"/>
      <c r="K677" s="443"/>
      <c r="N677" s="642"/>
      <c r="O677" s="642"/>
      <c r="Q677" s="642"/>
    </row>
    <row r="678" spans="1:17" s="241" customFormat="1" ht="15" customHeight="1">
      <c r="A678" s="184"/>
      <c r="B678" s="37"/>
      <c r="C678" s="37"/>
      <c r="E678" s="179"/>
      <c r="G678" s="37"/>
      <c r="H678" s="180"/>
      <c r="I678" s="37"/>
      <c r="J678" s="186"/>
      <c r="K678" s="443"/>
      <c r="N678" s="642"/>
      <c r="O678" s="642"/>
      <c r="Q678" s="642"/>
    </row>
    <row r="679" spans="1:17" s="241" customFormat="1" ht="15" customHeight="1">
      <c r="A679" s="184"/>
      <c r="B679" s="37"/>
      <c r="C679" s="37"/>
      <c r="E679" s="179"/>
      <c r="G679" s="37"/>
      <c r="H679" s="180"/>
      <c r="I679" s="37"/>
      <c r="J679" s="186"/>
      <c r="K679" s="443"/>
      <c r="N679" s="642"/>
      <c r="O679" s="642"/>
      <c r="Q679" s="642"/>
    </row>
    <row r="680" spans="1:17" s="241" customFormat="1" ht="15" customHeight="1">
      <c r="A680" s="184"/>
      <c r="B680" s="37"/>
      <c r="C680" s="37"/>
      <c r="E680" s="179"/>
      <c r="G680" s="37"/>
      <c r="H680" s="180"/>
      <c r="I680" s="37"/>
      <c r="J680" s="186"/>
      <c r="K680" s="443"/>
      <c r="N680" s="642"/>
      <c r="O680" s="642"/>
      <c r="Q680" s="642"/>
    </row>
    <row r="681" spans="1:17" s="241" customFormat="1" ht="15" customHeight="1">
      <c r="A681" s="184"/>
      <c r="B681" s="37"/>
      <c r="C681" s="37"/>
      <c r="E681" s="179"/>
      <c r="G681" s="37"/>
      <c r="H681" s="180"/>
      <c r="I681" s="37"/>
      <c r="J681" s="186"/>
      <c r="K681" s="443"/>
      <c r="N681" s="642"/>
      <c r="O681" s="642"/>
      <c r="Q681" s="642"/>
    </row>
    <row r="682" spans="1:17" s="241" customFormat="1" ht="15" customHeight="1">
      <c r="A682" s="184"/>
      <c r="B682" s="37"/>
      <c r="C682" s="37"/>
      <c r="E682" s="179"/>
      <c r="G682" s="37"/>
      <c r="H682" s="180"/>
      <c r="I682" s="37"/>
      <c r="J682" s="186"/>
      <c r="K682" s="443"/>
      <c r="N682" s="642"/>
      <c r="O682" s="642"/>
      <c r="Q682" s="642"/>
    </row>
    <row r="683" spans="1:17" s="241" customFormat="1" ht="15" customHeight="1">
      <c r="A683" s="184"/>
      <c r="B683" s="37"/>
      <c r="C683" s="37"/>
      <c r="E683" s="179"/>
      <c r="G683" s="37"/>
      <c r="H683" s="180"/>
      <c r="I683" s="37"/>
      <c r="J683" s="186"/>
      <c r="K683" s="443"/>
      <c r="N683" s="642"/>
      <c r="O683" s="642"/>
      <c r="Q683" s="642"/>
    </row>
    <row r="684" spans="1:17" s="241" customFormat="1" ht="15" customHeight="1">
      <c r="A684" s="184"/>
      <c r="B684" s="37"/>
      <c r="C684" s="37"/>
      <c r="E684" s="179"/>
      <c r="G684" s="37"/>
      <c r="H684" s="180"/>
      <c r="I684" s="37"/>
      <c r="J684" s="186"/>
      <c r="K684" s="443"/>
      <c r="N684" s="642"/>
      <c r="O684" s="642"/>
      <c r="Q684" s="642"/>
    </row>
    <row r="685" spans="1:17" s="241" customFormat="1" ht="15" customHeight="1">
      <c r="A685" s="184"/>
      <c r="B685" s="37"/>
      <c r="C685" s="37"/>
      <c r="E685" s="179"/>
      <c r="G685" s="37"/>
      <c r="H685" s="180"/>
      <c r="I685" s="37"/>
      <c r="J685" s="186"/>
      <c r="K685" s="443"/>
      <c r="N685" s="642"/>
      <c r="O685" s="642"/>
      <c r="Q685" s="642"/>
    </row>
    <row r="686" spans="1:17" s="241" customFormat="1" ht="15" customHeight="1">
      <c r="A686" s="184"/>
      <c r="B686" s="37"/>
      <c r="C686" s="37"/>
      <c r="E686" s="179"/>
      <c r="G686" s="37"/>
      <c r="H686" s="180"/>
      <c r="I686" s="37"/>
      <c r="J686" s="186"/>
      <c r="K686" s="443"/>
      <c r="N686" s="642"/>
      <c r="O686" s="642"/>
      <c r="Q686" s="642"/>
    </row>
    <row r="687" spans="1:17" s="241" customFormat="1" ht="15" customHeight="1">
      <c r="A687" s="184"/>
      <c r="B687" s="37"/>
      <c r="C687" s="37"/>
      <c r="E687" s="179"/>
      <c r="G687" s="37"/>
      <c r="H687" s="180"/>
      <c r="I687" s="37"/>
      <c r="J687" s="186"/>
      <c r="K687" s="443"/>
      <c r="N687" s="642"/>
      <c r="O687" s="642"/>
      <c r="Q687" s="642"/>
    </row>
    <row r="688" spans="1:17" s="241" customFormat="1" ht="15" customHeight="1">
      <c r="A688" s="184"/>
      <c r="B688" s="37"/>
      <c r="C688" s="37"/>
      <c r="E688" s="179"/>
      <c r="G688" s="37"/>
      <c r="H688" s="180"/>
      <c r="I688" s="37"/>
      <c r="J688" s="186"/>
      <c r="K688" s="443"/>
      <c r="N688" s="642"/>
      <c r="O688" s="642"/>
      <c r="Q688" s="642"/>
    </row>
    <row r="689" spans="1:17" s="241" customFormat="1" ht="15" customHeight="1">
      <c r="A689" s="184"/>
      <c r="B689" s="37"/>
      <c r="C689" s="37"/>
      <c r="E689" s="179"/>
      <c r="G689" s="37"/>
      <c r="H689" s="180"/>
      <c r="I689" s="37"/>
      <c r="J689" s="186"/>
      <c r="K689" s="443"/>
      <c r="N689" s="642"/>
      <c r="O689" s="642"/>
      <c r="Q689" s="642"/>
    </row>
    <row r="690" spans="1:17" s="241" customFormat="1" ht="15" customHeight="1">
      <c r="A690" s="184"/>
      <c r="B690" s="37"/>
      <c r="C690" s="37"/>
      <c r="E690" s="179"/>
      <c r="G690" s="37"/>
      <c r="H690" s="180"/>
      <c r="I690" s="37"/>
      <c r="J690" s="186"/>
      <c r="K690" s="443"/>
      <c r="N690" s="642"/>
      <c r="O690" s="642"/>
      <c r="Q690" s="642"/>
    </row>
    <row r="691" spans="1:17" s="241" customFormat="1" ht="15" customHeight="1">
      <c r="A691" s="184"/>
      <c r="B691" s="37"/>
      <c r="C691" s="37"/>
      <c r="E691" s="179"/>
      <c r="G691" s="37"/>
      <c r="H691" s="180"/>
      <c r="I691" s="37"/>
      <c r="J691" s="186"/>
      <c r="K691" s="443"/>
      <c r="N691" s="642"/>
      <c r="O691" s="642"/>
      <c r="Q691" s="642"/>
    </row>
    <row r="692" spans="1:17" s="241" customFormat="1" ht="15" customHeight="1">
      <c r="A692" s="184"/>
      <c r="B692" s="37"/>
      <c r="C692" s="37"/>
      <c r="E692" s="179"/>
      <c r="G692" s="37"/>
      <c r="H692" s="180"/>
      <c r="I692" s="37"/>
      <c r="J692" s="186"/>
      <c r="K692" s="443"/>
      <c r="N692" s="642"/>
      <c r="O692" s="642"/>
      <c r="Q692" s="642"/>
    </row>
    <row r="693" spans="1:17" s="241" customFormat="1" ht="15" customHeight="1">
      <c r="A693" s="184"/>
      <c r="B693" s="37"/>
      <c r="C693" s="37"/>
      <c r="E693" s="179"/>
      <c r="G693" s="37"/>
      <c r="H693" s="180"/>
      <c r="I693" s="37"/>
      <c r="J693" s="186"/>
      <c r="K693" s="443"/>
      <c r="N693" s="642"/>
      <c r="O693" s="642"/>
      <c r="Q693" s="642"/>
    </row>
    <row r="694" spans="1:17" s="241" customFormat="1" ht="15" customHeight="1">
      <c r="A694" s="184"/>
      <c r="B694" s="37"/>
      <c r="C694" s="37"/>
      <c r="E694" s="179"/>
      <c r="G694" s="37"/>
      <c r="H694" s="180"/>
      <c r="I694" s="37"/>
      <c r="J694" s="186"/>
      <c r="K694" s="443"/>
      <c r="N694" s="642"/>
      <c r="O694" s="642"/>
      <c r="Q694" s="642"/>
    </row>
    <row r="695" spans="1:17" s="241" customFormat="1" ht="15" customHeight="1">
      <c r="A695" s="184"/>
      <c r="B695" s="37"/>
      <c r="C695" s="37"/>
      <c r="E695" s="179"/>
      <c r="G695" s="37"/>
      <c r="H695" s="180"/>
      <c r="I695" s="37"/>
      <c r="J695" s="186"/>
      <c r="K695" s="443"/>
      <c r="N695" s="642"/>
      <c r="O695" s="642"/>
      <c r="Q695" s="642"/>
    </row>
    <row r="696" spans="1:17" s="241" customFormat="1" ht="15" customHeight="1">
      <c r="A696" s="184"/>
      <c r="B696" s="37"/>
      <c r="C696" s="37"/>
      <c r="E696" s="179"/>
      <c r="G696" s="37"/>
      <c r="H696" s="180"/>
      <c r="I696" s="37"/>
      <c r="J696" s="186"/>
      <c r="K696" s="443"/>
      <c r="N696" s="642"/>
      <c r="O696" s="642"/>
      <c r="Q696" s="642"/>
    </row>
    <row r="697" spans="1:17" s="241" customFormat="1" ht="15" customHeight="1">
      <c r="A697" s="184"/>
      <c r="B697" s="37"/>
      <c r="C697" s="37"/>
      <c r="E697" s="179"/>
      <c r="G697" s="37"/>
      <c r="H697" s="180"/>
      <c r="I697" s="37"/>
      <c r="J697" s="186"/>
      <c r="K697" s="443"/>
      <c r="N697" s="642"/>
      <c r="O697" s="642"/>
      <c r="Q697" s="642"/>
    </row>
    <row r="698" spans="1:17" s="241" customFormat="1" ht="15" customHeight="1">
      <c r="A698" s="184"/>
      <c r="B698" s="37"/>
      <c r="C698" s="37"/>
      <c r="E698" s="179"/>
      <c r="G698" s="37"/>
      <c r="H698" s="180"/>
      <c r="I698" s="37"/>
      <c r="J698" s="186"/>
      <c r="K698" s="443"/>
      <c r="N698" s="642"/>
      <c r="O698" s="642"/>
      <c r="Q698" s="642"/>
    </row>
    <row r="699" spans="1:17" s="241" customFormat="1" ht="15" customHeight="1">
      <c r="A699" s="184"/>
      <c r="B699" s="37"/>
      <c r="C699" s="37"/>
      <c r="E699" s="179"/>
      <c r="G699" s="37"/>
      <c r="H699" s="180"/>
      <c r="I699" s="37"/>
      <c r="J699" s="186"/>
      <c r="K699" s="443"/>
      <c r="N699" s="642"/>
      <c r="O699" s="642"/>
      <c r="Q699" s="642"/>
    </row>
    <row r="700" spans="1:17" s="241" customFormat="1" ht="15" customHeight="1">
      <c r="A700" s="184"/>
      <c r="B700" s="37"/>
      <c r="C700" s="37"/>
      <c r="E700" s="179"/>
      <c r="G700" s="37"/>
      <c r="H700" s="180"/>
      <c r="I700" s="37"/>
      <c r="J700" s="186"/>
      <c r="K700" s="443"/>
      <c r="N700" s="642"/>
      <c r="O700" s="642"/>
      <c r="Q700" s="642"/>
    </row>
    <row r="701" spans="1:17" s="241" customFormat="1" ht="15" customHeight="1">
      <c r="A701" s="184"/>
      <c r="B701" s="37"/>
      <c r="C701" s="37"/>
      <c r="E701" s="179"/>
      <c r="G701" s="37"/>
      <c r="H701" s="180"/>
      <c r="I701" s="37"/>
      <c r="J701" s="186"/>
      <c r="K701" s="443"/>
      <c r="N701" s="642"/>
      <c r="O701" s="642"/>
      <c r="Q701" s="642"/>
    </row>
    <row r="702" spans="1:17" s="241" customFormat="1" ht="15" customHeight="1">
      <c r="A702" s="184"/>
      <c r="B702" s="37"/>
      <c r="C702" s="37"/>
      <c r="E702" s="179"/>
      <c r="G702" s="37"/>
      <c r="H702" s="180"/>
      <c r="I702" s="37"/>
      <c r="J702" s="186"/>
      <c r="K702" s="443"/>
      <c r="N702" s="642"/>
      <c r="O702" s="642"/>
      <c r="Q702" s="642"/>
    </row>
    <row r="703" spans="1:17" s="241" customFormat="1" ht="15" customHeight="1">
      <c r="A703" s="184"/>
      <c r="B703" s="37"/>
      <c r="C703" s="37"/>
      <c r="E703" s="179"/>
      <c r="G703" s="37"/>
      <c r="H703" s="180"/>
      <c r="I703" s="37"/>
      <c r="J703" s="186"/>
      <c r="K703" s="443"/>
      <c r="N703" s="642"/>
      <c r="O703" s="642"/>
      <c r="Q703" s="642"/>
    </row>
    <row r="704" spans="1:17" s="241" customFormat="1" ht="15" customHeight="1">
      <c r="A704" s="184"/>
      <c r="B704" s="37"/>
      <c r="C704" s="37"/>
      <c r="E704" s="179"/>
      <c r="G704" s="37"/>
      <c r="H704" s="180"/>
      <c r="I704" s="37"/>
      <c r="J704" s="186"/>
      <c r="K704" s="443"/>
      <c r="N704" s="642"/>
      <c r="O704" s="642"/>
      <c r="Q704" s="642"/>
    </row>
    <row r="705" spans="1:17" s="241" customFormat="1" ht="15" customHeight="1">
      <c r="A705" s="184"/>
      <c r="B705" s="37"/>
      <c r="C705" s="37"/>
      <c r="E705" s="179"/>
      <c r="G705" s="37"/>
      <c r="H705" s="180"/>
      <c r="I705" s="37"/>
      <c r="J705" s="186"/>
      <c r="K705" s="443"/>
      <c r="N705" s="642"/>
      <c r="O705" s="642"/>
      <c r="Q705" s="642"/>
    </row>
    <row r="706" spans="1:17" s="241" customFormat="1" ht="15" customHeight="1">
      <c r="A706" s="184"/>
      <c r="B706" s="37"/>
      <c r="C706" s="37"/>
      <c r="E706" s="179"/>
      <c r="G706" s="37"/>
      <c r="H706" s="180"/>
      <c r="I706" s="37"/>
      <c r="J706" s="186"/>
      <c r="K706" s="443"/>
      <c r="N706" s="642"/>
      <c r="O706" s="642"/>
      <c r="Q706" s="642"/>
    </row>
    <row r="707" spans="1:17" s="241" customFormat="1" ht="15" customHeight="1">
      <c r="A707" s="184"/>
      <c r="B707" s="37"/>
      <c r="C707" s="37"/>
      <c r="E707" s="179"/>
      <c r="G707" s="37"/>
      <c r="H707" s="180"/>
      <c r="I707" s="37"/>
      <c r="J707" s="186"/>
      <c r="K707" s="443"/>
      <c r="N707" s="642"/>
      <c r="O707" s="642"/>
      <c r="Q707" s="642"/>
    </row>
    <row r="708" spans="1:17" s="241" customFormat="1" ht="15" customHeight="1">
      <c r="A708" s="184"/>
      <c r="B708" s="37"/>
      <c r="C708" s="37"/>
      <c r="E708" s="179"/>
      <c r="G708" s="37"/>
      <c r="H708" s="180"/>
      <c r="I708" s="37"/>
      <c r="J708" s="186"/>
      <c r="K708" s="443"/>
      <c r="N708" s="642"/>
      <c r="O708" s="642"/>
      <c r="Q708" s="642"/>
    </row>
    <row r="709" spans="1:17" s="241" customFormat="1" ht="15" customHeight="1">
      <c r="A709" s="184"/>
      <c r="B709" s="37"/>
      <c r="C709" s="37"/>
      <c r="E709" s="179"/>
      <c r="G709" s="37"/>
      <c r="H709" s="180"/>
      <c r="I709" s="37"/>
      <c r="J709" s="186"/>
      <c r="K709" s="443"/>
      <c r="N709" s="642"/>
      <c r="O709" s="642"/>
      <c r="Q709" s="642"/>
    </row>
    <row r="710" spans="1:17" s="241" customFormat="1" ht="15" customHeight="1">
      <c r="A710" s="184"/>
      <c r="B710" s="37"/>
      <c r="C710" s="37"/>
      <c r="E710" s="179"/>
      <c r="G710" s="37"/>
      <c r="H710" s="180"/>
      <c r="I710" s="37"/>
      <c r="J710" s="186"/>
      <c r="K710" s="443"/>
      <c r="N710" s="642"/>
      <c r="O710" s="642"/>
      <c r="Q710" s="642"/>
    </row>
    <row r="711" spans="1:17" s="241" customFormat="1" ht="15" customHeight="1">
      <c r="A711" s="184"/>
      <c r="B711" s="37"/>
      <c r="C711" s="37"/>
      <c r="E711" s="179"/>
      <c r="G711" s="37"/>
      <c r="H711" s="180"/>
      <c r="I711" s="37"/>
      <c r="J711" s="186"/>
      <c r="K711" s="443"/>
      <c r="N711" s="642"/>
      <c r="O711" s="642"/>
      <c r="Q711" s="642"/>
    </row>
    <row r="712" spans="1:17" s="241" customFormat="1" ht="15" customHeight="1">
      <c r="A712" s="184"/>
      <c r="B712" s="37"/>
      <c r="C712" s="37"/>
      <c r="E712" s="179"/>
      <c r="G712" s="37"/>
      <c r="H712" s="180"/>
      <c r="I712" s="37"/>
      <c r="J712" s="186"/>
      <c r="K712" s="443"/>
      <c r="N712" s="642"/>
      <c r="O712" s="642"/>
      <c r="Q712" s="642"/>
    </row>
    <row r="713" spans="1:17" s="241" customFormat="1" ht="15" customHeight="1">
      <c r="A713" s="184"/>
      <c r="B713" s="37"/>
      <c r="C713" s="37"/>
      <c r="E713" s="179"/>
      <c r="G713" s="37"/>
      <c r="H713" s="180"/>
      <c r="I713" s="37"/>
      <c r="J713" s="186"/>
      <c r="K713" s="443"/>
      <c r="N713" s="642"/>
      <c r="O713" s="642"/>
      <c r="Q713" s="642"/>
    </row>
    <row r="714" spans="1:17" s="241" customFormat="1" ht="15" customHeight="1">
      <c r="A714" s="184"/>
      <c r="B714" s="37"/>
      <c r="C714" s="37"/>
      <c r="E714" s="179"/>
      <c r="G714" s="37"/>
      <c r="H714" s="180"/>
      <c r="I714" s="37"/>
      <c r="J714" s="186"/>
      <c r="K714" s="443"/>
      <c r="N714" s="642"/>
      <c r="O714" s="642"/>
      <c r="Q714" s="642"/>
    </row>
    <row r="715" spans="1:17" s="241" customFormat="1" ht="15" customHeight="1">
      <c r="A715" s="184"/>
      <c r="B715" s="37"/>
      <c r="C715" s="37"/>
      <c r="E715" s="179"/>
      <c r="G715" s="37"/>
      <c r="H715" s="180"/>
      <c r="I715" s="37"/>
      <c r="J715" s="186"/>
      <c r="K715" s="443"/>
      <c r="N715" s="642"/>
      <c r="O715" s="642"/>
      <c r="Q715" s="642"/>
    </row>
    <row r="716" spans="1:17" s="241" customFormat="1" ht="15" customHeight="1">
      <c r="A716" s="184"/>
      <c r="B716" s="37"/>
      <c r="C716" s="37"/>
      <c r="E716" s="179"/>
      <c r="G716" s="37"/>
      <c r="H716" s="180"/>
      <c r="I716" s="37"/>
      <c r="J716" s="186"/>
      <c r="K716" s="443"/>
      <c r="N716" s="642"/>
      <c r="O716" s="642"/>
      <c r="Q716" s="642"/>
    </row>
    <row r="717" spans="1:17" s="241" customFormat="1" ht="15" customHeight="1">
      <c r="A717" s="184"/>
      <c r="B717" s="37"/>
      <c r="C717" s="37"/>
      <c r="E717" s="179"/>
      <c r="G717" s="37"/>
      <c r="H717" s="180"/>
      <c r="I717" s="37"/>
      <c r="J717" s="186"/>
      <c r="K717" s="443"/>
      <c r="N717" s="642"/>
      <c r="O717" s="642"/>
      <c r="Q717" s="642"/>
    </row>
    <row r="718" spans="1:17" s="241" customFormat="1" ht="15" customHeight="1">
      <c r="A718" s="184"/>
      <c r="B718" s="37"/>
      <c r="C718" s="37"/>
      <c r="E718" s="179"/>
      <c r="G718" s="37"/>
      <c r="H718" s="180"/>
      <c r="I718" s="37"/>
      <c r="J718" s="186"/>
      <c r="K718" s="443"/>
      <c r="N718" s="642"/>
      <c r="O718" s="642"/>
      <c r="Q718" s="642"/>
    </row>
    <row r="719" spans="1:17" s="241" customFormat="1" ht="15" customHeight="1">
      <c r="A719" s="184"/>
      <c r="B719" s="37"/>
      <c r="C719" s="37"/>
      <c r="E719" s="179"/>
      <c r="G719" s="37"/>
      <c r="H719" s="180"/>
      <c r="I719" s="37"/>
      <c r="J719" s="186"/>
      <c r="K719" s="443"/>
      <c r="N719" s="642"/>
      <c r="O719" s="642"/>
      <c r="Q719" s="642"/>
    </row>
    <row r="720" spans="1:17" s="241" customFormat="1" ht="15" customHeight="1">
      <c r="A720" s="184"/>
      <c r="B720" s="37"/>
      <c r="C720" s="37"/>
      <c r="E720" s="179"/>
      <c r="G720" s="37"/>
      <c r="H720" s="180"/>
      <c r="I720" s="37"/>
      <c r="J720" s="186"/>
      <c r="K720" s="443"/>
      <c r="N720" s="642"/>
      <c r="O720" s="642"/>
      <c r="Q720" s="642"/>
    </row>
    <row r="721" spans="1:17" s="241" customFormat="1" ht="15" customHeight="1">
      <c r="A721" s="184"/>
      <c r="B721" s="37"/>
      <c r="C721" s="37"/>
      <c r="E721" s="179"/>
      <c r="G721" s="37"/>
      <c r="H721" s="180"/>
      <c r="I721" s="37"/>
      <c r="J721" s="186"/>
      <c r="K721" s="443"/>
      <c r="N721" s="642"/>
      <c r="O721" s="642"/>
      <c r="Q721" s="642"/>
    </row>
    <row r="722" spans="1:17" s="241" customFormat="1" ht="15" customHeight="1">
      <c r="A722" s="184"/>
      <c r="B722" s="37"/>
      <c r="C722" s="37"/>
      <c r="E722" s="179"/>
      <c r="G722" s="37"/>
      <c r="H722" s="180"/>
      <c r="I722" s="37"/>
      <c r="J722" s="186"/>
      <c r="K722" s="443"/>
      <c r="N722" s="642"/>
      <c r="O722" s="642"/>
      <c r="Q722" s="642"/>
    </row>
    <row r="723" spans="1:17" s="241" customFormat="1" ht="15" customHeight="1">
      <c r="A723" s="184"/>
      <c r="B723" s="37"/>
      <c r="C723" s="37"/>
      <c r="E723" s="179"/>
      <c r="G723" s="37"/>
      <c r="H723" s="180"/>
      <c r="I723" s="37"/>
      <c r="J723" s="186"/>
      <c r="K723" s="443"/>
      <c r="N723" s="642"/>
      <c r="O723" s="642"/>
      <c r="Q723" s="642"/>
    </row>
    <row r="724" spans="1:17" s="241" customFormat="1" ht="15" customHeight="1">
      <c r="A724" s="184"/>
      <c r="B724" s="37"/>
      <c r="C724" s="37"/>
      <c r="E724" s="179"/>
      <c r="G724" s="37"/>
      <c r="H724" s="180"/>
      <c r="I724" s="37"/>
      <c r="J724" s="186"/>
      <c r="K724" s="443"/>
      <c r="N724" s="642"/>
      <c r="O724" s="642"/>
      <c r="Q724" s="642"/>
    </row>
    <row r="725" spans="1:17" s="241" customFormat="1" ht="15" customHeight="1">
      <c r="A725" s="184"/>
      <c r="B725" s="37"/>
      <c r="C725" s="37"/>
      <c r="E725" s="179"/>
      <c r="G725" s="37"/>
      <c r="H725" s="180"/>
      <c r="I725" s="37"/>
      <c r="J725" s="186"/>
      <c r="K725" s="443"/>
      <c r="N725" s="642"/>
      <c r="O725" s="642"/>
      <c r="Q725" s="642"/>
    </row>
    <row r="726" spans="1:17" s="241" customFormat="1" ht="15" customHeight="1">
      <c r="A726" s="184"/>
      <c r="B726" s="37"/>
      <c r="C726" s="37"/>
      <c r="E726" s="179"/>
      <c r="G726" s="37"/>
      <c r="H726" s="180"/>
      <c r="I726" s="37"/>
      <c r="J726" s="186"/>
      <c r="K726" s="443"/>
      <c r="N726" s="642"/>
      <c r="O726" s="642"/>
      <c r="Q726" s="642"/>
    </row>
    <row r="727" spans="1:17" s="241" customFormat="1" ht="15" customHeight="1">
      <c r="A727" s="184"/>
      <c r="B727" s="37"/>
      <c r="C727" s="37"/>
      <c r="E727" s="179"/>
      <c r="G727" s="37"/>
      <c r="H727" s="180"/>
      <c r="I727" s="37"/>
      <c r="J727" s="186"/>
      <c r="K727" s="443"/>
      <c r="N727" s="642"/>
      <c r="O727" s="642"/>
      <c r="Q727" s="642"/>
    </row>
    <row r="728" spans="1:17" s="241" customFormat="1" ht="15" customHeight="1">
      <c r="A728" s="184"/>
      <c r="B728" s="37"/>
      <c r="C728" s="37"/>
      <c r="E728" s="179"/>
      <c r="G728" s="37"/>
      <c r="H728" s="180"/>
      <c r="I728" s="37"/>
      <c r="J728" s="186"/>
      <c r="K728" s="443"/>
      <c r="N728" s="642"/>
      <c r="O728" s="642"/>
      <c r="Q728" s="642"/>
    </row>
    <row r="729" spans="1:17" s="241" customFormat="1" ht="15" customHeight="1">
      <c r="A729" s="184"/>
      <c r="B729" s="37"/>
      <c r="C729" s="37"/>
      <c r="E729" s="179"/>
      <c r="G729" s="37"/>
      <c r="H729" s="180"/>
      <c r="I729" s="37"/>
      <c r="J729" s="186"/>
      <c r="K729" s="443"/>
      <c r="N729" s="642"/>
      <c r="O729" s="642"/>
      <c r="Q729" s="642"/>
    </row>
    <row r="730" spans="1:17" s="241" customFormat="1" ht="15" customHeight="1">
      <c r="A730" s="184"/>
      <c r="B730" s="37"/>
      <c r="C730" s="37"/>
      <c r="E730" s="179"/>
      <c r="G730" s="37"/>
      <c r="H730" s="180"/>
      <c r="I730" s="37"/>
      <c r="J730" s="186"/>
      <c r="K730" s="443"/>
      <c r="N730" s="642"/>
      <c r="O730" s="642"/>
      <c r="Q730" s="642"/>
    </row>
    <row r="731" spans="1:17" s="241" customFormat="1" ht="15" customHeight="1">
      <c r="A731" s="184"/>
      <c r="B731" s="37"/>
      <c r="C731" s="37"/>
      <c r="E731" s="179"/>
      <c r="G731" s="37"/>
      <c r="H731" s="180"/>
      <c r="I731" s="37"/>
      <c r="J731" s="186"/>
      <c r="K731" s="443"/>
      <c r="N731" s="642"/>
      <c r="O731" s="642"/>
      <c r="Q731" s="642"/>
    </row>
    <row r="732" spans="1:17" s="241" customFormat="1" ht="15" customHeight="1">
      <c r="A732" s="184"/>
      <c r="B732" s="37"/>
      <c r="C732" s="37"/>
      <c r="E732" s="179"/>
      <c r="G732" s="37"/>
      <c r="H732" s="180"/>
      <c r="I732" s="37"/>
      <c r="J732" s="186"/>
      <c r="K732" s="443"/>
      <c r="N732" s="642"/>
      <c r="O732" s="642"/>
      <c r="Q732" s="642"/>
    </row>
    <row r="733" spans="1:17" s="241" customFormat="1" ht="15" customHeight="1">
      <c r="A733" s="184"/>
      <c r="B733" s="37"/>
      <c r="C733" s="37"/>
      <c r="E733" s="179"/>
      <c r="G733" s="37"/>
      <c r="H733" s="180"/>
      <c r="I733" s="37"/>
      <c r="J733" s="186"/>
      <c r="K733" s="443"/>
      <c r="N733" s="642"/>
      <c r="O733" s="642"/>
      <c r="Q733" s="642"/>
    </row>
    <row r="734" spans="1:17" s="241" customFormat="1" ht="15" customHeight="1">
      <c r="A734" s="184"/>
      <c r="B734" s="37"/>
      <c r="C734" s="37"/>
      <c r="E734" s="179"/>
      <c r="G734" s="37"/>
      <c r="H734" s="180"/>
      <c r="I734" s="37"/>
      <c r="J734" s="186"/>
      <c r="K734" s="443"/>
      <c r="N734" s="642"/>
      <c r="O734" s="642"/>
      <c r="Q734" s="642"/>
    </row>
    <row r="735" spans="1:17" s="241" customFormat="1" ht="15" customHeight="1">
      <c r="A735" s="184"/>
      <c r="B735" s="37"/>
      <c r="C735" s="37"/>
      <c r="E735" s="179"/>
      <c r="G735" s="37"/>
      <c r="H735" s="180"/>
      <c r="I735" s="37"/>
      <c r="J735" s="186"/>
      <c r="K735" s="443"/>
      <c r="N735" s="642"/>
      <c r="O735" s="642"/>
      <c r="Q735" s="642"/>
    </row>
    <row r="736" spans="1:17" s="241" customFormat="1" ht="15" customHeight="1">
      <c r="A736" s="184"/>
      <c r="B736" s="37"/>
      <c r="C736" s="37"/>
      <c r="E736" s="179"/>
      <c r="G736" s="37"/>
      <c r="H736" s="180"/>
      <c r="I736" s="37"/>
      <c r="J736" s="186"/>
      <c r="K736" s="443"/>
      <c r="N736" s="642"/>
      <c r="O736" s="642"/>
      <c r="Q736" s="642"/>
    </row>
    <row r="737" spans="1:17" s="241" customFormat="1" ht="15" customHeight="1">
      <c r="A737" s="184"/>
      <c r="B737" s="37"/>
      <c r="C737" s="37"/>
      <c r="E737" s="179"/>
      <c r="G737" s="37"/>
      <c r="H737" s="180"/>
      <c r="I737" s="37"/>
      <c r="J737" s="186"/>
      <c r="K737" s="443"/>
      <c r="N737" s="642"/>
      <c r="O737" s="642"/>
      <c r="Q737" s="642"/>
    </row>
    <row r="738" spans="1:17" s="241" customFormat="1" ht="15" customHeight="1">
      <c r="A738" s="184"/>
      <c r="B738" s="37"/>
      <c r="C738" s="37"/>
      <c r="E738" s="179"/>
      <c r="G738" s="37"/>
      <c r="H738" s="180"/>
      <c r="I738" s="37"/>
      <c r="J738" s="186"/>
      <c r="K738" s="443"/>
      <c r="N738" s="642"/>
      <c r="O738" s="642"/>
      <c r="Q738" s="642"/>
    </row>
    <row r="739" spans="1:17" s="241" customFormat="1" ht="15" customHeight="1">
      <c r="A739" s="184"/>
      <c r="B739" s="37"/>
      <c r="C739" s="37"/>
      <c r="E739" s="179"/>
      <c r="G739" s="37"/>
      <c r="H739" s="180"/>
      <c r="I739" s="37"/>
      <c r="J739" s="186"/>
      <c r="K739" s="443"/>
      <c r="N739" s="642"/>
      <c r="O739" s="642"/>
      <c r="Q739" s="642"/>
    </row>
    <row r="740" spans="1:17" s="241" customFormat="1" ht="15" customHeight="1">
      <c r="A740" s="184"/>
      <c r="B740" s="37"/>
      <c r="C740" s="37"/>
      <c r="E740" s="179"/>
      <c r="G740" s="37"/>
      <c r="H740" s="180"/>
      <c r="I740" s="37"/>
      <c r="J740" s="186"/>
      <c r="K740" s="443"/>
      <c r="N740" s="642"/>
      <c r="O740" s="642"/>
      <c r="Q740" s="642"/>
    </row>
    <row r="741" spans="1:17" s="241" customFormat="1" ht="15" customHeight="1">
      <c r="A741" s="184"/>
      <c r="B741" s="37"/>
      <c r="C741" s="37"/>
      <c r="E741" s="179"/>
      <c r="G741" s="37"/>
      <c r="H741" s="180"/>
      <c r="I741" s="37"/>
      <c r="J741" s="186"/>
      <c r="K741" s="443"/>
      <c r="N741" s="642"/>
      <c r="O741" s="642"/>
      <c r="Q741" s="642"/>
    </row>
    <row r="742" spans="1:17" s="241" customFormat="1" ht="15" customHeight="1">
      <c r="A742" s="184"/>
      <c r="B742" s="37"/>
      <c r="C742" s="37"/>
      <c r="E742" s="179"/>
      <c r="G742" s="37"/>
      <c r="H742" s="180"/>
      <c r="I742" s="37"/>
      <c r="J742" s="186"/>
      <c r="K742" s="443"/>
      <c r="N742" s="642"/>
      <c r="O742" s="642"/>
      <c r="Q742" s="642"/>
    </row>
    <row r="743" spans="1:17" s="241" customFormat="1" ht="15" customHeight="1">
      <c r="A743" s="184"/>
      <c r="B743" s="37"/>
      <c r="C743" s="37"/>
      <c r="E743" s="179"/>
      <c r="G743" s="37"/>
      <c r="H743" s="180"/>
      <c r="I743" s="37"/>
      <c r="J743" s="186"/>
      <c r="K743" s="443"/>
      <c r="N743" s="642"/>
      <c r="O743" s="642"/>
      <c r="Q743" s="642"/>
    </row>
    <row r="744" spans="1:17" s="241" customFormat="1" ht="15" customHeight="1">
      <c r="A744" s="184"/>
      <c r="B744" s="37"/>
      <c r="C744" s="37"/>
      <c r="E744" s="179"/>
      <c r="G744" s="37"/>
      <c r="H744" s="180"/>
      <c r="I744" s="37"/>
      <c r="J744" s="186"/>
      <c r="K744" s="443"/>
      <c r="N744" s="642"/>
      <c r="O744" s="642"/>
      <c r="Q744" s="642"/>
    </row>
    <row r="745" spans="1:17" s="241" customFormat="1" ht="15" customHeight="1">
      <c r="A745" s="184"/>
      <c r="B745" s="37"/>
      <c r="C745" s="37"/>
      <c r="E745" s="179"/>
      <c r="G745" s="37"/>
      <c r="H745" s="180"/>
      <c r="I745" s="37"/>
      <c r="J745" s="186"/>
      <c r="K745" s="443"/>
      <c r="N745" s="642"/>
      <c r="O745" s="642"/>
      <c r="Q745" s="642"/>
    </row>
    <row r="746" spans="1:17" s="241" customFormat="1" ht="15" customHeight="1">
      <c r="A746" s="184"/>
      <c r="B746" s="37"/>
      <c r="C746" s="37"/>
      <c r="E746" s="179"/>
      <c r="G746" s="37"/>
      <c r="H746" s="180"/>
      <c r="I746" s="37"/>
      <c r="J746" s="186"/>
      <c r="K746" s="443"/>
      <c r="N746" s="642"/>
      <c r="O746" s="642"/>
      <c r="Q746" s="642"/>
    </row>
    <row r="747" spans="1:17" s="241" customFormat="1" ht="15" customHeight="1">
      <c r="A747" s="184"/>
      <c r="B747" s="37"/>
      <c r="C747" s="37"/>
      <c r="E747" s="179"/>
      <c r="G747" s="37"/>
      <c r="H747" s="180"/>
      <c r="I747" s="37"/>
      <c r="J747" s="186"/>
      <c r="K747" s="443"/>
      <c r="N747" s="642"/>
      <c r="O747" s="642"/>
      <c r="Q747" s="642"/>
    </row>
    <row r="748" spans="1:17" s="241" customFormat="1" ht="15" customHeight="1">
      <c r="A748" s="184"/>
      <c r="B748" s="37"/>
      <c r="C748" s="37"/>
      <c r="E748" s="179"/>
      <c r="G748" s="37"/>
      <c r="H748" s="180"/>
      <c r="I748" s="37"/>
      <c r="J748" s="186"/>
      <c r="K748" s="443"/>
      <c r="N748" s="642"/>
      <c r="O748" s="642"/>
      <c r="Q748" s="642"/>
    </row>
    <row r="749" spans="1:17" s="241" customFormat="1" ht="15" customHeight="1">
      <c r="A749" s="184"/>
      <c r="B749" s="37"/>
      <c r="C749" s="37"/>
      <c r="E749" s="179"/>
      <c r="G749" s="37"/>
      <c r="H749" s="180"/>
      <c r="I749" s="37"/>
      <c r="J749" s="186"/>
      <c r="K749" s="443"/>
      <c r="N749" s="642"/>
      <c r="O749" s="642"/>
      <c r="Q749" s="642"/>
    </row>
    <row r="750" spans="1:17" s="241" customFormat="1" ht="15" customHeight="1">
      <c r="A750" s="184"/>
      <c r="B750" s="37"/>
      <c r="C750" s="37"/>
      <c r="E750" s="179"/>
      <c r="G750" s="37"/>
      <c r="H750" s="180"/>
      <c r="I750" s="37"/>
      <c r="J750" s="186"/>
      <c r="K750" s="443"/>
      <c r="N750" s="642"/>
      <c r="O750" s="642"/>
      <c r="Q750" s="642"/>
    </row>
    <row r="751" spans="1:17" s="241" customFormat="1" ht="15" customHeight="1">
      <c r="A751" s="184"/>
      <c r="B751" s="37"/>
      <c r="C751" s="37"/>
      <c r="E751" s="179"/>
      <c r="G751" s="37"/>
      <c r="H751" s="180"/>
      <c r="I751" s="37"/>
      <c r="J751" s="186"/>
      <c r="K751" s="443"/>
      <c r="N751" s="642"/>
      <c r="O751" s="642"/>
      <c r="Q751" s="642"/>
    </row>
    <row r="752" spans="1:17" s="241" customFormat="1" ht="15" customHeight="1">
      <c r="A752" s="184"/>
      <c r="B752" s="37"/>
      <c r="C752" s="37"/>
      <c r="E752" s="179"/>
      <c r="G752" s="37"/>
      <c r="H752" s="180"/>
      <c r="I752" s="37"/>
      <c r="J752" s="186"/>
      <c r="K752" s="443"/>
      <c r="N752" s="642"/>
      <c r="O752" s="642"/>
      <c r="Q752" s="642"/>
    </row>
    <row r="753" spans="1:17" s="241" customFormat="1" ht="15" customHeight="1">
      <c r="A753" s="184"/>
      <c r="B753" s="37"/>
      <c r="C753" s="37"/>
      <c r="E753" s="179"/>
      <c r="G753" s="37"/>
      <c r="H753" s="180"/>
      <c r="I753" s="37"/>
      <c r="J753" s="186"/>
      <c r="K753" s="443"/>
      <c r="N753" s="642"/>
      <c r="O753" s="642"/>
      <c r="Q753" s="642"/>
    </row>
    <row r="754" spans="1:17" s="241" customFormat="1" ht="15" customHeight="1">
      <c r="A754" s="184"/>
      <c r="B754" s="37"/>
      <c r="C754" s="37"/>
      <c r="E754" s="179"/>
      <c r="G754" s="37"/>
      <c r="H754" s="180"/>
      <c r="I754" s="37"/>
      <c r="J754" s="186"/>
      <c r="K754" s="443"/>
      <c r="N754" s="642"/>
      <c r="O754" s="642"/>
      <c r="Q754" s="642"/>
    </row>
    <row r="755" spans="1:17" s="241" customFormat="1" ht="15" customHeight="1">
      <c r="A755" s="184"/>
      <c r="B755" s="37"/>
      <c r="C755" s="37"/>
      <c r="E755" s="179"/>
      <c r="G755" s="37"/>
      <c r="H755" s="180"/>
      <c r="I755" s="37"/>
      <c r="J755" s="186"/>
      <c r="K755" s="443"/>
      <c r="N755" s="642"/>
      <c r="O755" s="642"/>
      <c r="Q755" s="642"/>
    </row>
    <row r="756" spans="1:17" s="241" customFormat="1" ht="15" customHeight="1">
      <c r="A756" s="184"/>
      <c r="B756" s="37"/>
      <c r="C756" s="37"/>
      <c r="E756" s="179"/>
      <c r="G756" s="37"/>
      <c r="H756" s="180"/>
      <c r="I756" s="37"/>
      <c r="J756" s="186"/>
      <c r="K756" s="443"/>
      <c r="N756" s="642"/>
      <c r="O756" s="642"/>
      <c r="Q756" s="642"/>
    </row>
    <row r="757" spans="1:17" s="241" customFormat="1" ht="15" customHeight="1">
      <c r="A757" s="184"/>
      <c r="B757" s="37"/>
      <c r="C757" s="37"/>
      <c r="E757" s="179"/>
      <c r="G757" s="37"/>
      <c r="H757" s="180"/>
      <c r="I757" s="37"/>
      <c r="J757" s="186"/>
      <c r="K757" s="443"/>
      <c r="N757" s="642"/>
      <c r="O757" s="642"/>
      <c r="Q757" s="642"/>
    </row>
    <row r="758" spans="1:17" s="241" customFormat="1" ht="15" customHeight="1">
      <c r="A758" s="184"/>
      <c r="B758" s="37"/>
      <c r="C758" s="37"/>
      <c r="E758" s="179"/>
      <c r="G758" s="37"/>
      <c r="H758" s="180"/>
      <c r="I758" s="37"/>
      <c r="J758" s="186"/>
      <c r="K758" s="443"/>
      <c r="N758" s="642"/>
      <c r="O758" s="642"/>
      <c r="Q758" s="642"/>
    </row>
    <row r="759" spans="1:17" s="241" customFormat="1" ht="15" customHeight="1">
      <c r="A759" s="184"/>
      <c r="B759" s="37"/>
      <c r="C759" s="37"/>
      <c r="E759" s="179"/>
      <c r="G759" s="37"/>
      <c r="H759" s="180"/>
      <c r="I759" s="37"/>
      <c r="J759" s="186"/>
      <c r="K759" s="443"/>
      <c r="N759" s="642"/>
      <c r="O759" s="642"/>
      <c r="Q759" s="642"/>
    </row>
    <row r="760" spans="1:17" s="241" customFormat="1" ht="15" customHeight="1">
      <c r="A760" s="184"/>
      <c r="B760" s="37"/>
      <c r="C760" s="37"/>
      <c r="E760" s="179"/>
      <c r="G760" s="37"/>
      <c r="H760" s="180"/>
      <c r="I760" s="37"/>
      <c r="J760" s="186"/>
      <c r="K760" s="443"/>
      <c r="N760" s="642"/>
      <c r="O760" s="642"/>
      <c r="Q760" s="642"/>
    </row>
    <row r="761" spans="1:17" s="241" customFormat="1" ht="15" customHeight="1">
      <c r="A761" s="184"/>
      <c r="B761" s="37"/>
      <c r="C761" s="37"/>
      <c r="E761" s="179"/>
      <c r="G761" s="37"/>
      <c r="H761" s="180"/>
      <c r="I761" s="37"/>
      <c r="J761" s="186"/>
      <c r="K761" s="443"/>
      <c r="N761" s="642"/>
      <c r="O761" s="642"/>
      <c r="Q761" s="642"/>
    </row>
    <row r="762" spans="1:17" s="241" customFormat="1" ht="15" customHeight="1">
      <c r="A762" s="184"/>
      <c r="B762" s="37"/>
      <c r="C762" s="37"/>
      <c r="E762" s="179"/>
      <c r="G762" s="37"/>
      <c r="H762" s="180"/>
      <c r="I762" s="37"/>
      <c r="J762" s="186"/>
      <c r="K762" s="443"/>
      <c r="N762" s="642"/>
      <c r="O762" s="642"/>
      <c r="Q762" s="642"/>
    </row>
    <row r="763" spans="1:17" s="241" customFormat="1" ht="15" customHeight="1">
      <c r="A763" s="184"/>
      <c r="B763" s="37"/>
      <c r="C763" s="37"/>
      <c r="E763" s="179"/>
      <c r="G763" s="37"/>
      <c r="H763" s="180"/>
      <c r="I763" s="37"/>
      <c r="J763" s="186"/>
      <c r="K763" s="443"/>
      <c r="N763" s="642"/>
      <c r="O763" s="642"/>
      <c r="Q763" s="642"/>
    </row>
    <row r="764" spans="1:17" s="241" customFormat="1" ht="15" customHeight="1">
      <c r="A764" s="184"/>
      <c r="B764" s="37"/>
      <c r="C764" s="37"/>
      <c r="E764" s="179"/>
      <c r="G764" s="37"/>
      <c r="H764" s="180"/>
      <c r="I764" s="37"/>
      <c r="J764" s="186"/>
      <c r="K764" s="443"/>
      <c r="N764" s="642"/>
      <c r="O764" s="642"/>
      <c r="Q764" s="642"/>
    </row>
    <row r="765" spans="1:17" s="241" customFormat="1" ht="15" customHeight="1">
      <c r="A765" s="184"/>
      <c r="B765" s="37"/>
      <c r="C765" s="37"/>
      <c r="E765" s="179"/>
      <c r="G765" s="37"/>
      <c r="H765" s="180"/>
      <c r="I765" s="37"/>
      <c r="J765" s="186"/>
      <c r="K765" s="443"/>
      <c r="N765" s="642"/>
      <c r="O765" s="642"/>
      <c r="Q765" s="642"/>
    </row>
    <row r="766" spans="1:17" s="241" customFormat="1" ht="15" customHeight="1">
      <c r="A766" s="184"/>
      <c r="B766" s="37"/>
      <c r="C766" s="37"/>
      <c r="E766" s="179"/>
      <c r="G766" s="37"/>
      <c r="H766" s="180"/>
      <c r="I766" s="37"/>
      <c r="J766" s="186"/>
      <c r="K766" s="443"/>
      <c r="N766" s="642"/>
      <c r="O766" s="642"/>
      <c r="Q766" s="642"/>
    </row>
    <row r="767" spans="1:17" s="241" customFormat="1" ht="15" customHeight="1">
      <c r="A767" s="184"/>
      <c r="B767" s="37"/>
      <c r="C767" s="37"/>
      <c r="E767" s="179"/>
      <c r="G767" s="37"/>
      <c r="H767" s="180"/>
      <c r="I767" s="37"/>
      <c r="J767" s="186"/>
      <c r="K767" s="443"/>
      <c r="N767" s="642"/>
      <c r="O767" s="642"/>
      <c r="Q767" s="642"/>
    </row>
    <row r="768" spans="1:17" s="241" customFormat="1" ht="15" customHeight="1">
      <c r="A768" s="184"/>
      <c r="B768" s="37"/>
      <c r="C768" s="37"/>
      <c r="E768" s="179"/>
      <c r="G768" s="37"/>
      <c r="H768" s="180"/>
      <c r="I768" s="37"/>
      <c r="J768" s="186"/>
      <c r="K768" s="443"/>
      <c r="N768" s="642"/>
      <c r="O768" s="642"/>
      <c r="Q768" s="642"/>
    </row>
    <row r="769" spans="1:17" s="241" customFormat="1" ht="15" customHeight="1">
      <c r="A769" s="184"/>
      <c r="B769" s="37"/>
      <c r="C769" s="37"/>
      <c r="E769" s="179"/>
      <c r="G769" s="37"/>
      <c r="H769" s="180"/>
      <c r="I769" s="37"/>
      <c r="J769" s="186"/>
      <c r="K769" s="443"/>
      <c r="N769" s="642"/>
      <c r="O769" s="642"/>
      <c r="Q769" s="642"/>
    </row>
    <row r="770" spans="1:17" s="241" customFormat="1" ht="15" customHeight="1">
      <c r="A770" s="184"/>
      <c r="B770" s="37"/>
      <c r="C770" s="37"/>
      <c r="E770" s="179"/>
      <c r="G770" s="37"/>
      <c r="H770" s="180"/>
      <c r="I770" s="37"/>
      <c r="J770" s="186"/>
      <c r="K770" s="443"/>
      <c r="N770" s="642"/>
      <c r="O770" s="642"/>
      <c r="Q770" s="642"/>
    </row>
    <row r="771" spans="1:17" s="241" customFormat="1" ht="15" customHeight="1">
      <c r="A771" s="184"/>
      <c r="B771" s="37"/>
      <c r="C771" s="37"/>
      <c r="E771" s="179"/>
      <c r="G771" s="37"/>
      <c r="H771" s="180"/>
      <c r="I771" s="37"/>
      <c r="J771" s="186"/>
      <c r="K771" s="443"/>
      <c r="N771" s="642"/>
      <c r="O771" s="642"/>
      <c r="Q771" s="642"/>
    </row>
    <row r="772" spans="1:17" s="241" customFormat="1" ht="15" customHeight="1">
      <c r="A772" s="184"/>
      <c r="B772" s="37"/>
      <c r="C772" s="37"/>
      <c r="E772" s="179"/>
      <c r="G772" s="37"/>
      <c r="H772" s="180"/>
      <c r="I772" s="37"/>
      <c r="J772" s="186"/>
      <c r="K772" s="443"/>
      <c r="N772" s="642"/>
      <c r="O772" s="642"/>
      <c r="Q772" s="642"/>
    </row>
    <row r="773" spans="1:17" s="241" customFormat="1" ht="15" customHeight="1">
      <c r="A773" s="184"/>
      <c r="B773" s="37"/>
      <c r="C773" s="37"/>
      <c r="E773" s="179"/>
      <c r="G773" s="37"/>
      <c r="H773" s="180"/>
      <c r="I773" s="37"/>
      <c r="J773" s="186"/>
      <c r="K773" s="443"/>
      <c r="N773" s="642"/>
      <c r="O773" s="642"/>
      <c r="Q773" s="642"/>
    </row>
    <row r="774" spans="1:17" s="241" customFormat="1" ht="15" customHeight="1">
      <c r="A774" s="184"/>
      <c r="B774" s="37"/>
      <c r="C774" s="37"/>
      <c r="E774" s="179"/>
      <c r="G774" s="37"/>
      <c r="H774" s="180"/>
      <c r="I774" s="37"/>
      <c r="J774" s="186"/>
      <c r="K774" s="443"/>
      <c r="N774" s="642"/>
      <c r="O774" s="642"/>
      <c r="Q774" s="642"/>
    </row>
    <row r="775" spans="1:17" s="241" customFormat="1" ht="15" customHeight="1">
      <c r="A775" s="184"/>
      <c r="B775" s="37"/>
      <c r="C775" s="37"/>
      <c r="E775" s="179"/>
      <c r="G775" s="37"/>
      <c r="H775" s="180"/>
      <c r="I775" s="37"/>
      <c r="J775" s="186"/>
      <c r="K775" s="443"/>
      <c r="N775" s="642"/>
      <c r="O775" s="642"/>
      <c r="Q775" s="642"/>
    </row>
    <row r="776" spans="1:17" s="241" customFormat="1" ht="15" customHeight="1">
      <c r="A776" s="184"/>
      <c r="B776" s="37"/>
      <c r="C776" s="37"/>
      <c r="E776" s="179"/>
      <c r="G776" s="37"/>
      <c r="H776" s="180"/>
      <c r="I776" s="37"/>
      <c r="J776" s="186"/>
      <c r="K776" s="443"/>
      <c r="N776" s="642"/>
      <c r="O776" s="642"/>
      <c r="Q776" s="642"/>
    </row>
    <row r="777" spans="1:17" s="241" customFormat="1" ht="15" customHeight="1">
      <c r="A777" s="184"/>
      <c r="B777" s="37"/>
      <c r="C777" s="37"/>
      <c r="E777" s="179"/>
      <c r="G777" s="37"/>
      <c r="H777" s="180"/>
      <c r="I777" s="37"/>
      <c r="J777" s="186"/>
      <c r="K777" s="443"/>
      <c r="N777" s="642"/>
      <c r="O777" s="642"/>
      <c r="Q777" s="642"/>
    </row>
    <row r="778" spans="1:17" s="241" customFormat="1" ht="15" customHeight="1">
      <c r="A778" s="184"/>
      <c r="B778" s="37"/>
      <c r="C778" s="37"/>
      <c r="E778" s="179"/>
      <c r="G778" s="37"/>
      <c r="H778" s="180"/>
      <c r="I778" s="37"/>
      <c r="J778" s="186"/>
      <c r="K778" s="443"/>
      <c r="N778" s="642"/>
      <c r="O778" s="642"/>
      <c r="Q778" s="642"/>
    </row>
    <row r="779" spans="1:17" s="241" customFormat="1" ht="15" customHeight="1">
      <c r="A779" s="184"/>
      <c r="B779" s="37"/>
      <c r="C779" s="37"/>
      <c r="E779" s="179"/>
      <c r="G779" s="37"/>
      <c r="H779" s="180"/>
      <c r="I779" s="37"/>
      <c r="J779" s="186"/>
      <c r="K779" s="443"/>
      <c r="N779" s="642"/>
      <c r="O779" s="642"/>
      <c r="Q779" s="642"/>
    </row>
    <row r="780" spans="1:17" s="241" customFormat="1" ht="15" customHeight="1">
      <c r="A780" s="184"/>
      <c r="B780" s="37"/>
      <c r="C780" s="37"/>
      <c r="E780" s="179"/>
      <c r="G780" s="37"/>
      <c r="H780" s="180"/>
      <c r="I780" s="37"/>
      <c r="J780" s="186"/>
      <c r="K780" s="443"/>
      <c r="N780" s="642"/>
      <c r="O780" s="642"/>
      <c r="Q780" s="642"/>
    </row>
    <row r="781" spans="1:17" s="241" customFormat="1" ht="15" customHeight="1">
      <c r="A781" s="184"/>
      <c r="B781" s="37"/>
      <c r="C781" s="37"/>
      <c r="E781" s="179"/>
      <c r="G781" s="37"/>
      <c r="H781" s="180"/>
      <c r="I781" s="37"/>
      <c r="J781" s="186"/>
      <c r="K781" s="443"/>
      <c r="N781" s="642"/>
      <c r="O781" s="642"/>
      <c r="Q781" s="642"/>
    </row>
    <row r="782" spans="1:17" s="241" customFormat="1" ht="15" customHeight="1">
      <c r="A782" s="184"/>
      <c r="B782" s="37"/>
      <c r="C782" s="37"/>
      <c r="E782" s="179"/>
      <c r="G782" s="37"/>
      <c r="H782" s="180"/>
      <c r="I782" s="37"/>
      <c r="J782" s="186"/>
      <c r="K782" s="443"/>
      <c r="N782" s="642"/>
      <c r="O782" s="642"/>
      <c r="Q782" s="642"/>
    </row>
    <row r="783" spans="1:17" s="241" customFormat="1" ht="15" customHeight="1">
      <c r="A783" s="184"/>
      <c r="B783" s="37"/>
      <c r="C783" s="37"/>
      <c r="E783" s="179"/>
      <c r="G783" s="37"/>
      <c r="H783" s="180"/>
      <c r="I783" s="37"/>
      <c r="J783" s="186"/>
      <c r="K783" s="443"/>
      <c r="N783" s="642"/>
      <c r="O783" s="642"/>
      <c r="Q783" s="642"/>
    </row>
    <row r="784" spans="1:17" s="241" customFormat="1" ht="15" customHeight="1">
      <c r="A784" s="184"/>
      <c r="B784" s="37"/>
      <c r="C784" s="37"/>
      <c r="E784" s="179"/>
      <c r="G784" s="37"/>
      <c r="H784" s="180"/>
      <c r="I784" s="37"/>
      <c r="J784" s="186"/>
      <c r="K784" s="443"/>
      <c r="N784" s="642"/>
      <c r="O784" s="642"/>
      <c r="Q784" s="642"/>
    </row>
    <row r="785" spans="1:17" s="241" customFormat="1" ht="15" customHeight="1">
      <c r="A785" s="184"/>
      <c r="B785" s="37"/>
      <c r="C785" s="37"/>
      <c r="E785" s="179"/>
      <c r="G785" s="37"/>
      <c r="H785" s="180"/>
      <c r="I785" s="37"/>
      <c r="J785" s="186"/>
      <c r="K785" s="443"/>
      <c r="N785" s="642"/>
      <c r="O785" s="642"/>
      <c r="Q785" s="642"/>
    </row>
    <row r="786" spans="1:17" s="241" customFormat="1" ht="15" customHeight="1">
      <c r="A786" s="184"/>
      <c r="B786" s="37"/>
      <c r="C786" s="37"/>
      <c r="E786" s="179"/>
      <c r="G786" s="37"/>
      <c r="H786" s="180"/>
      <c r="I786" s="37"/>
      <c r="J786" s="186"/>
      <c r="K786" s="443"/>
      <c r="N786" s="642"/>
      <c r="O786" s="642"/>
      <c r="Q786" s="642"/>
    </row>
    <row r="787" spans="1:17" s="241" customFormat="1" ht="15" customHeight="1">
      <c r="A787" s="184"/>
      <c r="B787" s="37"/>
      <c r="C787" s="37"/>
      <c r="E787" s="179"/>
      <c r="G787" s="37"/>
      <c r="H787" s="180"/>
      <c r="I787" s="37"/>
      <c r="J787" s="186"/>
      <c r="K787" s="443"/>
      <c r="N787" s="642"/>
      <c r="O787" s="642"/>
      <c r="Q787" s="642"/>
    </row>
    <row r="788" spans="1:17" s="241" customFormat="1" ht="15" customHeight="1">
      <c r="A788" s="184"/>
      <c r="B788" s="37"/>
      <c r="C788" s="37"/>
      <c r="E788" s="179"/>
      <c r="G788" s="37"/>
      <c r="H788" s="180"/>
      <c r="I788" s="37"/>
      <c r="J788" s="186"/>
      <c r="K788" s="443"/>
      <c r="N788" s="642"/>
      <c r="O788" s="642"/>
      <c r="Q788" s="642"/>
    </row>
    <row r="789" spans="1:17" s="241" customFormat="1" ht="15" customHeight="1">
      <c r="A789" s="184"/>
      <c r="B789" s="37"/>
      <c r="C789" s="37"/>
      <c r="E789" s="179"/>
      <c r="G789" s="37"/>
      <c r="H789" s="180"/>
      <c r="I789" s="37"/>
      <c r="J789" s="186"/>
      <c r="K789" s="443"/>
      <c r="N789" s="642"/>
      <c r="O789" s="642"/>
      <c r="Q789" s="642"/>
    </row>
    <row r="790" spans="1:17" s="241" customFormat="1" ht="15" customHeight="1">
      <c r="A790" s="184"/>
      <c r="B790" s="37"/>
      <c r="C790" s="37"/>
      <c r="E790" s="179"/>
      <c r="G790" s="37"/>
      <c r="H790" s="180"/>
      <c r="I790" s="37"/>
      <c r="J790" s="186"/>
      <c r="K790" s="443"/>
      <c r="N790" s="642"/>
      <c r="O790" s="642"/>
      <c r="Q790" s="642"/>
    </row>
    <row r="791" spans="1:17" s="241" customFormat="1" ht="15" customHeight="1">
      <c r="A791" s="184"/>
      <c r="B791" s="37"/>
      <c r="C791" s="37"/>
      <c r="E791" s="179"/>
      <c r="G791" s="37"/>
      <c r="H791" s="180"/>
      <c r="I791" s="37"/>
      <c r="J791" s="186"/>
      <c r="K791" s="443"/>
      <c r="N791" s="642"/>
      <c r="O791" s="642"/>
      <c r="Q791" s="642"/>
    </row>
    <row r="792" spans="1:17" s="241" customFormat="1" ht="15" customHeight="1">
      <c r="A792" s="184"/>
      <c r="B792" s="37"/>
      <c r="C792" s="37"/>
      <c r="E792" s="179"/>
      <c r="G792" s="37"/>
      <c r="H792" s="180"/>
      <c r="I792" s="37"/>
      <c r="J792" s="186"/>
      <c r="K792" s="443"/>
      <c r="N792" s="642"/>
      <c r="O792" s="642"/>
      <c r="Q792" s="642"/>
    </row>
    <row r="793" spans="1:17" s="241" customFormat="1" ht="15" customHeight="1">
      <c r="A793" s="184"/>
      <c r="B793" s="37"/>
      <c r="C793" s="37"/>
      <c r="E793" s="179"/>
      <c r="G793" s="37"/>
      <c r="H793" s="180"/>
      <c r="I793" s="37"/>
      <c r="J793" s="186"/>
      <c r="K793" s="443"/>
      <c r="N793" s="642"/>
      <c r="O793" s="642"/>
      <c r="Q793" s="642"/>
    </row>
    <row r="794" spans="1:17" s="241" customFormat="1" ht="15" customHeight="1">
      <c r="A794" s="184"/>
      <c r="B794" s="37"/>
      <c r="C794" s="37"/>
      <c r="E794" s="179"/>
      <c r="G794" s="37"/>
      <c r="H794" s="180"/>
      <c r="I794" s="37"/>
      <c r="J794" s="186"/>
      <c r="K794" s="443"/>
      <c r="N794" s="642"/>
      <c r="O794" s="642"/>
      <c r="Q794" s="642"/>
    </row>
    <row r="795" spans="1:17" s="241" customFormat="1" ht="15" customHeight="1">
      <c r="A795" s="184"/>
      <c r="B795" s="37"/>
      <c r="C795" s="37"/>
      <c r="E795" s="179"/>
      <c r="G795" s="37"/>
      <c r="H795" s="180"/>
      <c r="I795" s="37"/>
      <c r="J795" s="186"/>
      <c r="K795" s="443"/>
      <c r="N795" s="642"/>
      <c r="O795" s="642"/>
      <c r="Q795" s="642"/>
    </row>
    <row r="796" spans="1:17" s="241" customFormat="1" ht="15" customHeight="1">
      <c r="A796" s="184"/>
      <c r="B796" s="37"/>
      <c r="C796" s="37"/>
      <c r="E796" s="179"/>
      <c r="G796" s="37"/>
      <c r="H796" s="180"/>
      <c r="I796" s="37"/>
      <c r="J796" s="186"/>
      <c r="K796" s="443"/>
      <c r="N796" s="642"/>
      <c r="O796" s="642"/>
      <c r="Q796" s="642"/>
    </row>
    <row r="797" spans="1:17" s="241" customFormat="1" ht="15" customHeight="1">
      <c r="A797" s="184"/>
      <c r="B797" s="37"/>
      <c r="C797" s="37"/>
      <c r="E797" s="179"/>
      <c r="G797" s="37"/>
      <c r="H797" s="180"/>
      <c r="I797" s="37"/>
      <c r="J797" s="186"/>
      <c r="K797" s="443"/>
      <c r="N797" s="642"/>
      <c r="O797" s="642"/>
      <c r="Q797" s="642"/>
    </row>
    <row r="798" spans="1:17" s="241" customFormat="1" ht="15" customHeight="1">
      <c r="A798" s="184"/>
      <c r="B798" s="37"/>
      <c r="C798" s="37"/>
      <c r="E798" s="179"/>
      <c r="G798" s="37"/>
      <c r="H798" s="180"/>
      <c r="I798" s="37"/>
      <c r="J798" s="186"/>
      <c r="K798" s="443"/>
      <c r="N798" s="642"/>
      <c r="O798" s="642"/>
      <c r="Q798" s="642"/>
    </row>
    <row r="799" spans="1:17" s="241" customFormat="1" ht="15" customHeight="1">
      <c r="A799" s="184"/>
      <c r="B799" s="37"/>
      <c r="C799" s="37"/>
      <c r="E799" s="179"/>
      <c r="G799" s="37"/>
      <c r="H799" s="180"/>
      <c r="I799" s="37"/>
      <c r="J799" s="186"/>
      <c r="K799" s="443"/>
      <c r="N799" s="642"/>
      <c r="O799" s="642"/>
      <c r="Q799" s="642"/>
    </row>
    <row r="800" spans="1:17" s="241" customFormat="1" ht="15" customHeight="1">
      <c r="A800" s="184"/>
      <c r="B800" s="37"/>
      <c r="C800" s="37"/>
      <c r="E800" s="179"/>
      <c r="G800" s="37"/>
      <c r="H800" s="180"/>
      <c r="I800" s="37"/>
      <c r="J800" s="186"/>
      <c r="K800" s="443"/>
      <c r="N800" s="642"/>
      <c r="O800" s="642"/>
      <c r="Q800" s="642"/>
    </row>
    <row r="801" spans="1:17" s="241" customFormat="1" ht="15" customHeight="1">
      <c r="A801" s="184"/>
      <c r="B801" s="37"/>
      <c r="C801" s="37"/>
      <c r="E801" s="179"/>
      <c r="G801" s="37"/>
      <c r="H801" s="180"/>
      <c r="I801" s="37"/>
      <c r="J801" s="186"/>
      <c r="K801" s="443"/>
      <c r="N801" s="642"/>
      <c r="O801" s="642"/>
      <c r="Q801" s="642"/>
    </row>
    <row r="802" spans="1:17" s="241" customFormat="1" ht="15" customHeight="1">
      <c r="A802" s="184"/>
      <c r="B802" s="37"/>
      <c r="C802" s="37"/>
      <c r="E802" s="179"/>
      <c r="G802" s="37"/>
      <c r="H802" s="180"/>
      <c r="I802" s="37"/>
      <c r="J802" s="186"/>
      <c r="K802" s="443"/>
      <c r="N802" s="642"/>
      <c r="O802" s="642"/>
      <c r="Q802" s="642"/>
    </row>
    <row r="803" spans="1:17" s="241" customFormat="1" ht="15" customHeight="1">
      <c r="A803" s="184"/>
      <c r="B803" s="37"/>
      <c r="C803" s="37"/>
      <c r="E803" s="179"/>
      <c r="G803" s="37"/>
      <c r="H803" s="180"/>
      <c r="I803" s="37"/>
      <c r="J803" s="186"/>
      <c r="K803" s="443"/>
      <c r="N803" s="642"/>
      <c r="O803" s="642"/>
      <c r="Q803" s="642"/>
    </row>
    <row r="804" spans="1:17" s="241" customFormat="1" ht="15" customHeight="1">
      <c r="A804" s="184"/>
      <c r="B804" s="37"/>
      <c r="C804" s="37"/>
      <c r="E804" s="179"/>
      <c r="G804" s="37"/>
      <c r="H804" s="180"/>
      <c r="I804" s="37"/>
      <c r="J804" s="186"/>
      <c r="K804" s="443"/>
      <c r="N804" s="642"/>
      <c r="O804" s="642"/>
      <c r="Q804" s="642"/>
    </row>
    <row r="805" spans="1:17" s="241" customFormat="1" ht="15" customHeight="1">
      <c r="A805" s="184"/>
      <c r="B805" s="37"/>
      <c r="C805" s="37"/>
      <c r="E805" s="179"/>
      <c r="G805" s="37"/>
      <c r="H805" s="180"/>
      <c r="I805" s="37"/>
      <c r="J805" s="186"/>
      <c r="K805" s="443"/>
      <c r="N805" s="642"/>
      <c r="O805" s="642"/>
      <c r="Q805" s="642"/>
    </row>
    <row r="806" spans="1:17" s="241" customFormat="1" ht="15" customHeight="1">
      <c r="A806" s="184"/>
      <c r="B806" s="37"/>
      <c r="C806" s="37"/>
      <c r="E806" s="179"/>
      <c r="G806" s="37"/>
      <c r="H806" s="180"/>
      <c r="I806" s="37"/>
      <c r="J806" s="186"/>
      <c r="K806" s="443"/>
      <c r="N806" s="642"/>
      <c r="O806" s="642"/>
      <c r="Q806" s="642"/>
    </row>
    <row r="807" spans="1:17" s="241" customFormat="1" ht="15" customHeight="1">
      <c r="A807" s="184"/>
      <c r="B807" s="37"/>
      <c r="C807" s="37"/>
      <c r="E807" s="179"/>
      <c r="G807" s="37"/>
      <c r="H807" s="180"/>
      <c r="I807" s="37"/>
      <c r="J807" s="186"/>
      <c r="K807" s="443"/>
      <c r="N807" s="642"/>
      <c r="O807" s="642"/>
      <c r="Q807" s="642"/>
    </row>
    <row r="808" spans="1:17" s="241" customFormat="1" ht="15" customHeight="1">
      <c r="A808" s="184"/>
      <c r="B808" s="37"/>
      <c r="C808" s="37"/>
      <c r="E808" s="179"/>
      <c r="G808" s="37"/>
      <c r="H808" s="180"/>
      <c r="I808" s="37"/>
      <c r="J808" s="186"/>
      <c r="K808" s="443"/>
      <c r="N808" s="642"/>
      <c r="O808" s="642"/>
      <c r="Q808" s="642"/>
    </row>
    <row r="809" spans="1:17" s="241" customFormat="1" ht="15" customHeight="1">
      <c r="A809" s="184"/>
      <c r="B809" s="37"/>
      <c r="C809" s="37"/>
      <c r="E809" s="179"/>
      <c r="G809" s="37"/>
      <c r="H809" s="180"/>
      <c r="I809" s="37"/>
      <c r="J809" s="186"/>
      <c r="K809" s="443"/>
      <c r="N809" s="642"/>
      <c r="O809" s="642"/>
      <c r="Q809" s="642"/>
    </row>
    <row r="810" spans="1:17" s="241" customFormat="1" ht="15" customHeight="1">
      <c r="A810" s="184"/>
      <c r="B810" s="37"/>
      <c r="C810" s="37"/>
      <c r="E810" s="179"/>
      <c r="G810" s="37"/>
      <c r="H810" s="180"/>
      <c r="I810" s="37"/>
      <c r="J810" s="186"/>
      <c r="K810" s="443"/>
      <c r="N810" s="642"/>
      <c r="O810" s="642"/>
      <c r="Q810" s="642"/>
    </row>
    <row r="811" spans="1:17" s="241" customFormat="1" ht="15" customHeight="1">
      <c r="A811" s="184"/>
      <c r="B811" s="37"/>
      <c r="C811" s="37"/>
      <c r="E811" s="179"/>
      <c r="G811" s="37"/>
      <c r="H811" s="180"/>
      <c r="I811" s="37"/>
      <c r="J811" s="186"/>
      <c r="K811" s="443"/>
      <c r="N811" s="642"/>
      <c r="O811" s="642"/>
      <c r="Q811" s="642"/>
    </row>
    <row r="812" spans="1:17" s="241" customFormat="1" ht="15" customHeight="1">
      <c r="A812" s="184"/>
      <c r="B812" s="37"/>
      <c r="C812" s="37"/>
      <c r="E812" s="179"/>
      <c r="G812" s="37"/>
      <c r="H812" s="180"/>
      <c r="I812" s="37"/>
      <c r="J812" s="186"/>
      <c r="K812" s="443"/>
      <c r="N812" s="642"/>
      <c r="O812" s="642"/>
      <c r="Q812" s="642"/>
    </row>
    <row r="813" spans="1:17" s="241" customFormat="1" ht="15" customHeight="1">
      <c r="A813" s="184"/>
      <c r="B813" s="37"/>
      <c r="C813" s="37"/>
      <c r="E813" s="179"/>
      <c r="G813" s="37"/>
      <c r="H813" s="180"/>
      <c r="I813" s="37"/>
      <c r="J813" s="186"/>
      <c r="K813" s="443"/>
      <c r="N813" s="642"/>
      <c r="O813" s="642"/>
      <c r="Q813" s="642"/>
    </row>
    <row r="814" spans="1:17" s="241" customFormat="1" ht="15" customHeight="1">
      <c r="A814" s="184"/>
      <c r="B814" s="37"/>
      <c r="C814" s="37"/>
      <c r="E814" s="179"/>
      <c r="G814" s="37"/>
      <c r="H814" s="180"/>
      <c r="I814" s="37"/>
      <c r="J814" s="186"/>
      <c r="K814" s="443"/>
      <c r="N814" s="642"/>
      <c r="O814" s="642"/>
      <c r="Q814" s="642"/>
    </row>
    <row r="815" spans="1:17" s="241" customFormat="1" ht="15" customHeight="1">
      <c r="A815" s="184"/>
      <c r="B815" s="37"/>
      <c r="C815" s="37"/>
      <c r="E815" s="179"/>
      <c r="G815" s="37"/>
      <c r="H815" s="180"/>
      <c r="I815" s="37"/>
      <c r="J815" s="186"/>
      <c r="K815" s="443"/>
      <c r="N815" s="642"/>
      <c r="O815" s="642"/>
      <c r="Q815" s="642"/>
    </row>
    <row r="816" spans="1:17" s="241" customFormat="1" ht="15" customHeight="1">
      <c r="A816" s="184"/>
      <c r="B816" s="37"/>
      <c r="C816" s="37"/>
      <c r="E816" s="179"/>
      <c r="G816" s="37"/>
      <c r="H816" s="180"/>
      <c r="I816" s="37"/>
      <c r="J816" s="186"/>
      <c r="K816" s="443"/>
      <c r="N816" s="642"/>
      <c r="O816" s="642"/>
      <c r="Q816" s="642"/>
    </row>
    <row r="817" spans="1:17" s="241" customFormat="1" ht="15" customHeight="1">
      <c r="A817" s="184"/>
      <c r="B817" s="37"/>
      <c r="C817" s="37"/>
      <c r="E817" s="179"/>
      <c r="G817" s="37"/>
      <c r="H817" s="180"/>
      <c r="I817" s="37"/>
      <c r="J817" s="186"/>
      <c r="K817" s="443"/>
      <c r="N817" s="642"/>
      <c r="O817" s="642"/>
      <c r="Q817" s="642"/>
    </row>
    <row r="818" spans="1:17" s="241" customFormat="1" ht="15" customHeight="1">
      <c r="A818" s="184"/>
      <c r="B818" s="37"/>
      <c r="C818" s="37"/>
      <c r="E818" s="179"/>
      <c r="G818" s="37"/>
      <c r="H818" s="180"/>
      <c r="I818" s="37"/>
      <c r="J818" s="186"/>
      <c r="K818" s="443"/>
      <c r="N818" s="642"/>
      <c r="O818" s="642"/>
      <c r="Q818" s="642"/>
    </row>
    <row r="819" spans="1:17" s="241" customFormat="1" ht="15" customHeight="1">
      <c r="A819" s="184"/>
      <c r="B819" s="37"/>
      <c r="C819" s="37"/>
      <c r="E819" s="179"/>
      <c r="G819" s="37"/>
      <c r="H819" s="180"/>
      <c r="I819" s="37"/>
      <c r="J819" s="186"/>
      <c r="K819" s="443"/>
      <c r="N819" s="642"/>
      <c r="O819" s="642"/>
      <c r="Q819" s="642"/>
    </row>
    <row r="820" spans="1:17" s="241" customFormat="1" ht="15" customHeight="1">
      <c r="A820" s="184"/>
      <c r="B820" s="37"/>
      <c r="C820" s="37"/>
      <c r="E820" s="179"/>
      <c r="G820" s="37"/>
      <c r="H820" s="180"/>
      <c r="I820" s="37"/>
      <c r="J820" s="186"/>
      <c r="K820" s="443"/>
      <c r="N820" s="642"/>
      <c r="O820" s="642"/>
      <c r="Q820" s="642"/>
    </row>
    <row r="821" spans="1:17" s="241" customFormat="1" ht="15" customHeight="1">
      <c r="A821" s="184"/>
      <c r="B821" s="37"/>
      <c r="C821" s="37"/>
      <c r="E821" s="179"/>
      <c r="G821" s="37"/>
      <c r="H821" s="180"/>
      <c r="I821" s="37"/>
      <c r="J821" s="186"/>
      <c r="K821" s="443"/>
      <c r="N821" s="642"/>
      <c r="O821" s="642"/>
      <c r="Q821" s="642"/>
    </row>
    <row r="822" spans="1:17" s="241" customFormat="1" ht="15" customHeight="1">
      <c r="A822" s="184"/>
      <c r="B822" s="37"/>
      <c r="C822" s="37"/>
      <c r="E822" s="179"/>
      <c r="G822" s="37"/>
      <c r="H822" s="180"/>
      <c r="I822" s="37"/>
      <c r="J822" s="186"/>
      <c r="K822" s="443"/>
      <c r="N822" s="642"/>
      <c r="O822" s="642"/>
      <c r="Q822" s="642"/>
    </row>
    <row r="823" spans="1:17" s="241" customFormat="1" ht="15" customHeight="1">
      <c r="A823" s="184"/>
      <c r="B823" s="37"/>
      <c r="C823" s="37"/>
      <c r="E823" s="179"/>
      <c r="G823" s="37"/>
      <c r="H823" s="180"/>
      <c r="I823" s="37"/>
      <c r="J823" s="186"/>
      <c r="K823" s="443"/>
      <c r="N823" s="642"/>
      <c r="O823" s="642"/>
      <c r="Q823" s="642"/>
    </row>
    <row r="824" spans="1:17" s="241" customFormat="1" ht="15" customHeight="1">
      <c r="A824" s="184"/>
      <c r="B824" s="37"/>
      <c r="C824" s="37"/>
      <c r="E824" s="179"/>
      <c r="G824" s="37"/>
      <c r="H824" s="180"/>
      <c r="I824" s="37"/>
      <c r="J824" s="186"/>
      <c r="K824" s="443"/>
      <c r="N824" s="642"/>
      <c r="O824" s="642"/>
      <c r="Q824" s="642"/>
    </row>
    <row r="825" spans="1:17" s="241" customFormat="1" ht="15" customHeight="1">
      <c r="A825" s="184"/>
      <c r="B825" s="37"/>
      <c r="C825" s="37"/>
      <c r="E825" s="179"/>
      <c r="G825" s="37"/>
      <c r="H825" s="180"/>
      <c r="I825" s="37"/>
      <c r="J825" s="186"/>
      <c r="K825" s="443"/>
      <c r="N825" s="642"/>
      <c r="O825" s="642"/>
      <c r="Q825" s="642"/>
    </row>
    <row r="826" spans="1:17" s="241" customFormat="1" ht="15" customHeight="1">
      <c r="A826" s="184"/>
      <c r="B826" s="37"/>
      <c r="C826" s="37"/>
      <c r="E826" s="179"/>
      <c r="G826" s="37"/>
      <c r="H826" s="180"/>
      <c r="I826" s="37"/>
      <c r="J826" s="186"/>
      <c r="K826" s="443"/>
      <c r="N826" s="642"/>
      <c r="O826" s="642"/>
      <c r="Q826" s="642"/>
    </row>
    <row r="827" spans="1:17" s="241" customFormat="1" ht="15" customHeight="1">
      <c r="A827" s="184"/>
      <c r="B827" s="37"/>
      <c r="C827" s="37"/>
      <c r="E827" s="179"/>
      <c r="G827" s="37"/>
      <c r="H827" s="180"/>
      <c r="I827" s="37"/>
      <c r="J827" s="186"/>
      <c r="K827" s="443"/>
      <c r="N827" s="642"/>
      <c r="O827" s="642"/>
      <c r="Q827" s="642"/>
    </row>
    <row r="828" spans="1:17" s="241" customFormat="1" ht="15" customHeight="1">
      <c r="A828" s="184"/>
      <c r="B828" s="37"/>
      <c r="C828" s="37"/>
      <c r="E828" s="179"/>
      <c r="G828" s="37"/>
      <c r="H828" s="180"/>
      <c r="I828" s="37"/>
      <c r="J828" s="186"/>
      <c r="K828" s="443"/>
      <c r="N828" s="642"/>
      <c r="O828" s="642"/>
      <c r="Q828" s="642"/>
    </row>
    <row r="829" spans="1:17" s="241" customFormat="1" ht="15" customHeight="1">
      <c r="A829" s="184"/>
      <c r="B829" s="37"/>
      <c r="C829" s="37"/>
      <c r="E829" s="179"/>
      <c r="G829" s="37"/>
      <c r="H829" s="180"/>
      <c r="I829" s="37"/>
      <c r="J829" s="186"/>
      <c r="K829" s="443"/>
      <c r="N829" s="642"/>
      <c r="O829" s="642"/>
      <c r="Q829" s="642"/>
    </row>
    <row r="830" spans="1:17" s="241" customFormat="1" ht="15" customHeight="1">
      <c r="A830" s="184"/>
      <c r="B830" s="37"/>
      <c r="C830" s="37"/>
      <c r="E830" s="179"/>
      <c r="G830" s="37"/>
      <c r="H830" s="180"/>
      <c r="I830" s="37"/>
      <c r="J830" s="186"/>
      <c r="K830" s="443"/>
      <c r="N830" s="642"/>
      <c r="O830" s="642"/>
      <c r="Q830" s="642"/>
    </row>
    <row r="831" spans="1:17" s="241" customFormat="1" ht="15" customHeight="1">
      <c r="A831" s="184"/>
      <c r="B831" s="37"/>
      <c r="C831" s="37"/>
      <c r="E831" s="179"/>
      <c r="G831" s="37"/>
      <c r="H831" s="180"/>
      <c r="I831" s="37"/>
      <c r="J831" s="186"/>
      <c r="K831" s="443"/>
      <c r="N831" s="642"/>
      <c r="O831" s="642"/>
      <c r="Q831" s="642"/>
    </row>
    <row r="832" spans="1:17" s="241" customFormat="1" ht="15" customHeight="1">
      <c r="A832" s="184"/>
      <c r="B832" s="37"/>
      <c r="C832" s="37"/>
      <c r="E832" s="179"/>
      <c r="G832" s="37"/>
      <c r="H832" s="180"/>
      <c r="I832" s="37"/>
      <c r="J832" s="186"/>
      <c r="K832" s="443"/>
      <c r="N832" s="642"/>
      <c r="O832" s="642"/>
      <c r="Q832" s="642"/>
    </row>
    <row r="833" spans="1:17" s="241" customFormat="1" ht="15" customHeight="1">
      <c r="A833" s="184"/>
      <c r="B833" s="37"/>
      <c r="C833" s="37"/>
      <c r="E833" s="179"/>
      <c r="G833" s="37"/>
      <c r="H833" s="180"/>
      <c r="I833" s="37"/>
      <c r="J833" s="186"/>
      <c r="K833" s="443"/>
      <c r="N833" s="642"/>
      <c r="O833" s="642"/>
      <c r="Q833" s="642"/>
    </row>
    <row r="834" spans="1:17" s="241" customFormat="1" ht="15" customHeight="1">
      <c r="A834" s="184"/>
      <c r="B834" s="37"/>
      <c r="C834" s="37"/>
      <c r="E834" s="179"/>
      <c r="G834" s="37"/>
      <c r="H834" s="180"/>
      <c r="I834" s="37"/>
      <c r="J834" s="186"/>
      <c r="K834" s="443"/>
      <c r="N834" s="642"/>
      <c r="O834" s="642"/>
      <c r="Q834" s="642"/>
    </row>
    <row r="835" spans="1:17" s="241" customFormat="1" ht="15" customHeight="1">
      <c r="A835" s="184"/>
      <c r="B835" s="37"/>
      <c r="C835" s="37"/>
      <c r="E835" s="179"/>
      <c r="G835" s="37"/>
      <c r="H835" s="180"/>
      <c r="I835" s="37"/>
      <c r="J835" s="186"/>
      <c r="K835" s="443"/>
      <c r="N835" s="642"/>
      <c r="O835" s="642"/>
      <c r="Q835" s="642"/>
    </row>
    <row r="836" spans="1:17" s="241" customFormat="1" ht="15" customHeight="1">
      <c r="A836" s="184"/>
      <c r="B836" s="37"/>
      <c r="C836" s="37"/>
      <c r="E836" s="179"/>
      <c r="G836" s="37"/>
      <c r="H836" s="180"/>
      <c r="I836" s="37"/>
      <c r="J836" s="186"/>
      <c r="K836" s="443"/>
      <c r="N836" s="642"/>
      <c r="O836" s="642"/>
      <c r="Q836" s="642"/>
    </row>
    <row r="837" spans="1:17" s="241" customFormat="1" ht="15" customHeight="1">
      <c r="A837" s="184"/>
      <c r="B837" s="37"/>
      <c r="C837" s="37"/>
      <c r="E837" s="179"/>
      <c r="G837" s="37"/>
      <c r="H837" s="180"/>
      <c r="I837" s="37"/>
      <c r="J837" s="186"/>
      <c r="K837" s="443"/>
      <c r="N837" s="642"/>
      <c r="O837" s="642"/>
      <c r="Q837" s="642"/>
    </row>
    <row r="838" spans="1:17" s="241" customFormat="1" ht="15" customHeight="1">
      <c r="A838" s="184"/>
      <c r="B838" s="37"/>
      <c r="C838" s="37"/>
      <c r="E838" s="179"/>
      <c r="G838" s="37"/>
      <c r="H838" s="180"/>
      <c r="I838" s="37"/>
      <c r="J838" s="186"/>
      <c r="K838" s="443"/>
      <c r="N838" s="642"/>
      <c r="O838" s="642"/>
      <c r="Q838" s="642"/>
    </row>
    <row r="839" spans="1:17" s="241" customFormat="1" ht="15" customHeight="1">
      <c r="A839" s="184"/>
      <c r="B839" s="37"/>
      <c r="C839" s="37"/>
      <c r="E839" s="179"/>
      <c r="G839" s="37"/>
      <c r="H839" s="180"/>
      <c r="I839" s="37"/>
      <c r="J839" s="186"/>
      <c r="K839" s="443"/>
      <c r="N839" s="642"/>
      <c r="O839" s="642"/>
      <c r="Q839" s="642"/>
    </row>
    <row r="840" spans="1:17" s="241" customFormat="1" ht="15" customHeight="1">
      <c r="A840" s="184"/>
      <c r="B840" s="37"/>
      <c r="C840" s="37"/>
      <c r="E840" s="179"/>
      <c r="G840" s="37"/>
      <c r="H840" s="180"/>
      <c r="I840" s="37"/>
      <c r="J840" s="186"/>
      <c r="K840" s="443"/>
      <c r="N840" s="642"/>
      <c r="O840" s="642"/>
      <c r="Q840" s="642"/>
    </row>
    <row r="841" spans="1:17" s="241" customFormat="1" ht="15" customHeight="1">
      <c r="A841" s="184"/>
      <c r="B841" s="37"/>
      <c r="C841" s="37"/>
      <c r="E841" s="179"/>
      <c r="G841" s="37"/>
      <c r="H841" s="180"/>
      <c r="I841" s="37"/>
      <c r="J841" s="186"/>
      <c r="K841" s="443"/>
      <c r="N841" s="642"/>
      <c r="O841" s="642"/>
      <c r="Q841" s="642"/>
    </row>
    <row r="842" spans="1:17" s="241" customFormat="1" ht="15" customHeight="1">
      <c r="A842" s="184"/>
      <c r="B842" s="37"/>
      <c r="C842" s="37"/>
      <c r="E842" s="179"/>
      <c r="G842" s="37"/>
      <c r="H842" s="180"/>
      <c r="I842" s="37"/>
      <c r="J842" s="186"/>
      <c r="K842" s="443"/>
      <c r="N842" s="642"/>
      <c r="O842" s="642"/>
      <c r="Q842" s="642"/>
    </row>
    <row r="843" spans="1:17" s="241" customFormat="1" ht="15" customHeight="1">
      <c r="A843" s="184"/>
      <c r="B843" s="37"/>
      <c r="C843" s="37"/>
      <c r="E843" s="179"/>
      <c r="G843" s="37"/>
      <c r="H843" s="180"/>
      <c r="I843" s="37"/>
      <c r="J843" s="186"/>
      <c r="K843" s="443"/>
      <c r="N843" s="642"/>
      <c r="O843" s="642"/>
      <c r="Q843" s="642"/>
    </row>
    <row r="844" spans="1:17" s="241" customFormat="1" ht="15" customHeight="1">
      <c r="A844" s="184"/>
      <c r="B844" s="37"/>
      <c r="C844" s="37"/>
      <c r="E844" s="179"/>
      <c r="G844" s="37"/>
      <c r="H844" s="180"/>
      <c r="I844" s="37"/>
      <c r="J844" s="186"/>
      <c r="K844" s="443"/>
      <c r="N844" s="642"/>
      <c r="O844" s="642"/>
      <c r="Q844" s="642"/>
    </row>
    <row r="845" spans="1:17" s="241" customFormat="1" ht="15" customHeight="1">
      <c r="A845" s="184"/>
      <c r="B845" s="37"/>
      <c r="C845" s="37"/>
      <c r="E845" s="179"/>
      <c r="G845" s="37"/>
      <c r="H845" s="180"/>
      <c r="I845" s="37"/>
      <c r="J845" s="186"/>
      <c r="K845" s="443"/>
      <c r="N845" s="642"/>
      <c r="O845" s="642"/>
      <c r="Q845" s="642"/>
    </row>
    <row r="846" spans="1:17" s="241" customFormat="1" ht="15" customHeight="1">
      <c r="A846" s="184"/>
      <c r="B846" s="37"/>
      <c r="C846" s="37"/>
      <c r="E846" s="179"/>
      <c r="G846" s="37"/>
      <c r="H846" s="180"/>
      <c r="I846" s="37"/>
      <c r="J846" s="186"/>
      <c r="K846" s="443"/>
      <c r="N846" s="642"/>
      <c r="O846" s="642"/>
      <c r="Q846" s="642"/>
    </row>
    <row r="847" spans="1:17" s="241" customFormat="1" ht="15" customHeight="1">
      <c r="A847" s="184"/>
      <c r="B847" s="37"/>
      <c r="C847" s="37"/>
      <c r="E847" s="179"/>
      <c r="G847" s="37"/>
      <c r="H847" s="180"/>
      <c r="I847" s="37"/>
      <c r="J847" s="186"/>
      <c r="K847" s="443"/>
      <c r="N847" s="642"/>
      <c r="O847" s="642"/>
      <c r="Q847" s="642"/>
    </row>
    <row r="848" spans="1:17" s="241" customFormat="1" ht="15" customHeight="1">
      <c r="A848" s="184"/>
      <c r="B848" s="37"/>
      <c r="C848" s="37"/>
      <c r="E848" s="179"/>
      <c r="G848" s="37"/>
      <c r="H848" s="180"/>
      <c r="I848" s="37"/>
      <c r="J848" s="186"/>
      <c r="K848" s="443"/>
      <c r="N848" s="642"/>
      <c r="O848" s="642"/>
      <c r="Q848" s="642"/>
    </row>
    <row r="849" spans="1:17" s="241" customFormat="1" ht="15" customHeight="1">
      <c r="A849" s="184"/>
      <c r="B849" s="37"/>
      <c r="C849" s="37"/>
      <c r="E849" s="179"/>
      <c r="G849" s="37"/>
      <c r="H849" s="180"/>
      <c r="I849" s="37"/>
      <c r="J849" s="186"/>
      <c r="K849" s="443"/>
      <c r="N849" s="642"/>
      <c r="O849" s="642"/>
      <c r="Q849" s="642"/>
    </row>
    <row r="850" spans="1:17" s="241" customFormat="1" ht="15" customHeight="1">
      <c r="A850" s="184"/>
      <c r="B850" s="37"/>
      <c r="C850" s="37"/>
      <c r="E850" s="179"/>
      <c r="G850" s="37"/>
      <c r="H850" s="180"/>
      <c r="I850" s="37"/>
      <c r="J850" s="186"/>
      <c r="K850" s="443"/>
      <c r="N850" s="642"/>
      <c r="O850" s="642"/>
      <c r="Q850" s="642"/>
    </row>
    <row r="851" spans="1:17" s="241" customFormat="1" ht="15" customHeight="1">
      <c r="A851" s="184"/>
      <c r="B851" s="37"/>
      <c r="C851" s="37"/>
      <c r="E851" s="179"/>
      <c r="G851" s="37"/>
      <c r="H851" s="180"/>
      <c r="I851" s="37"/>
      <c r="J851" s="186"/>
      <c r="K851" s="443"/>
      <c r="N851" s="642"/>
      <c r="O851" s="642"/>
      <c r="Q851" s="642"/>
    </row>
    <row r="852" spans="1:17" s="241" customFormat="1" ht="15" customHeight="1">
      <c r="A852" s="184"/>
      <c r="B852" s="37"/>
      <c r="C852" s="37"/>
      <c r="E852" s="179"/>
      <c r="G852" s="37"/>
      <c r="H852" s="180"/>
      <c r="I852" s="37"/>
      <c r="J852" s="186"/>
      <c r="K852" s="443"/>
      <c r="N852" s="642"/>
      <c r="O852" s="642"/>
      <c r="Q852" s="642"/>
    </row>
    <row r="853" spans="1:17" s="241" customFormat="1" ht="15" customHeight="1">
      <c r="A853" s="184"/>
      <c r="B853" s="37"/>
      <c r="C853" s="37"/>
      <c r="E853" s="179"/>
      <c r="G853" s="37"/>
      <c r="H853" s="180"/>
      <c r="I853" s="37"/>
      <c r="J853" s="186"/>
      <c r="K853" s="443"/>
      <c r="N853" s="642"/>
      <c r="O853" s="642"/>
      <c r="Q853" s="642"/>
    </row>
    <row r="854" spans="1:17" s="241" customFormat="1" ht="15" customHeight="1">
      <c r="A854" s="184"/>
      <c r="B854" s="37"/>
      <c r="C854" s="37"/>
      <c r="E854" s="179"/>
      <c r="G854" s="37"/>
      <c r="H854" s="180"/>
      <c r="I854" s="37"/>
      <c r="J854" s="186"/>
      <c r="K854" s="443"/>
      <c r="N854" s="642"/>
      <c r="O854" s="642"/>
      <c r="Q854" s="642"/>
    </row>
    <row r="855" spans="1:17" s="241" customFormat="1" ht="15" customHeight="1">
      <c r="A855" s="184"/>
      <c r="B855" s="37"/>
      <c r="C855" s="37"/>
      <c r="E855" s="179"/>
      <c r="G855" s="37"/>
      <c r="H855" s="180"/>
      <c r="I855" s="37"/>
      <c r="J855" s="186"/>
      <c r="K855" s="443"/>
      <c r="N855" s="642"/>
      <c r="O855" s="642"/>
      <c r="Q855" s="642"/>
    </row>
    <row r="856" spans="1:17" s="241" customFormat="1" ht="15" customHeight="1">
      <c r="A856" s="184"/>
      <c r="B856" s="37"/>
      <c r="C856" s="37"/>
      <c r="E856" s="179"/>
      <c r="G856" s="37"/>
      <c r="H856" s="180"/>
      <c r="I856" s="37"/>
      <c r="J856" s="186"/>
      <c r="K856" s="443"/>
      <c r="N856" s="642"/>
      <c r="O856" s="642"/>
      <c r="Q856" s="642"/>
    </row>
    <row r="857" spans="1:17" s="241" customFormat="1" ht="15" customHeight="1">
      <c r="A857" s="184"/>
      <c r="B857" s="37"/>
      <c r="C857" s="37"/>
      <c r="E857" s="179"/>
      <c r="G857" s="37"/>
      <c r="H857" s="180"/>
      <c r="I857" s="37"/>
      <c r="J857" s="186"/>
      <c r="K857" s="443"/>
      <c r="N857" s="642"/>
      <c r="O857" s="642"/>
      <c r="Q857" s="642"/>
    </row>
    <row r="858" spans="1:17" s="241" customFormat="1" ht="15" customHeight="1">
      <c r="A858" s="184"/>
      <c r="B858" s="37"/>
      <c r="C858" s="37"/>
      <c r="E858" s="179"/>
      <c r="G858" s="37"/>
      <c r="H858" s="180"/>
      <c r="I858" s="37"/>
      <c r="J858" s="186"/>
      <c r="K858" s="443"/>
      <c r="N858" s="642"/>
      <c r="O858" s="642"/>
      <c r="Q858" s="642"/>
    </row>
    <row r="859" spans="1:17" s="241" customFormat="1" ht="15" customHeight="1">
      <c r="A859" s="184"/>
      <c r="B859" s="37"/>
      <c r="C859" s="37"/>
      <c r="E859" s="179"/>
      <c r="G859" s="37"/>
      <c r="H859" s="180"/>
      <c r="I859" s="37"/>
      <c r="J859" s="186"/>
      <c r="K859" s="443"/>
      <c r="N859" s="642"/>
      <c r="O859" s="642"/>
      <c r="Q859" s="642"/>
    </row>
    <row r="860" spans="1:17" s="241" customFormat="1" ht="15" customHeight="1">
      <c r="A860" s="184"/>
      <c r="B860" s="37"/>
      <c r="C860" s="37"/>
      <c r="E860" s="179"/>
      <c r="G860" s="37"/>
      <c r="H860" s="180"/>
      <c r="I860" s="37"/>
      <c r="J860" s="186"/>
      <c r="K860" s="443"/>
      <c r="N860" s="642"/>
      <c r="O860" s="642"/>
      <c r="Q860" s="642"/>
    </row>
    <row r="861" spans="1:17" s="241" customFormat="1" ht="15" customHeight="1">
      <c r="A861" s="184"/>
      <c r="B861" s="37"/>
      <c r="C861" s="37"/>
      <c r="E861" s="179"/>
      <c r="G861" s="37"/>
      <c r="H861" s="180"/>
      <c r="I861" s="37"/>
      <c r="J861" s="186"/>
      <c r="K861" s="443"/>
      <c r="N861" s="642"/>
      <c r="O861" s="642"/>
      <c r="Q861" s="642"/>
    </row>
    <row r="862" spans="1:17" s="241" customFormat="1" ht="15" customHeight="1">
      <c r="A862" s="184"/>
      <c r="B862" s="37"/>
      <c r="C862" s="37"/>
      <c r="E862" s="179"/>
      <c r="G862" s="37"/>
      <c r="H862" s="180"/>
      <c r="I862" s="37"/>
      <c r="J862" s="186"/>
      <c r="K862" s="443"/>
      <c r="N862" s="642"/>
      <c r="O862" s="642"/>
      <c r="Q862" s="642"/>
    </row>
    <row r="863" spans="1:17" s="241" customFormat="1" ht="15" customHeight="1">
      <c r="A863" s="184"/>
      <c r="B863" s="37"/>
      <c r="C863" s="37"/>
      <c r="E863" s="179"/>
      <c r="G863" s="37"/>
      <c r="H863" s="180"/>
      <c r="I863" s="37"/>
      <c r="J863" s="186"/>
      <c r="K863" s="443"/>
      <c r="N863" s="642"/>
      <c r="O863" s="642"/>
      <c r="Q863" s="642"/>
    </row>
    <row r="864" spans="1:17" s="241" customFormat="1" ht="15" customHeight="1">
      <c r="A864" s="184"/>
      <c r="B864" s="37"/>
      <c r="C864" s="37"/>
      <c r="E864" s="179"/>
      <c r="G864" s="37"/>
      <c r="H864" s="180"/>
      <c r="I864" s="37"/>
      <c r="J864" s="186"/>
      <c r="K864" s="443"/>
      <c r="N864" s="642"/>
      <c r="O864" s="642"/>
      <c r="Q864" s="642"/>
    </row>
    <row r="865" spans="1:17" s="241" customFormat="1" ht="15" customHeight="1">
      <c r="A865" s="184"/>
      <c r="B865" s="37"/>
      <c r="C865" s="37"/>
      <c r="E865" s="179"/>
      <c r="G865" s="37"/>
      <c r="H865" s="180"/>
      <c r="I865" s="37"/>
      <c r="J865" s="186"/>
      <c r="K865" s="443"/>
      <c r="N865" s="642"/>
      <c r="O865" s="642"/>
      <c r="Q865" s="642"/>
    </row>
    <row r="866" spans="1:17" s="241" customFormat="1" ht="15" customHeight="1">
      <c r="A866" s="184"/>
      <c r="B866" s="37"/>
      <c r="C866" s="37"/>
      <c r="E866" s="179"/>
      <c r="G866" s="37"/>
      <c r="H866" s="180"/>
      <c r="I866" s="37"/>
      <c r="J866" s="186"/>
      <c r="K866" s="443"/>
      <c r="N866" s="642"/>
      <c r="O866" s="642"/>
      <c r="Q866" s="642"/>
    </row>
    <row r="867" spans="1:17" s="241" customFormat="1" ht="15" customHeight="1">
      <c r="A867" s="184"/>
      <c r="B867" s="37"/>
      <c r="C867" s="37"/>
      <c r="E867" s="179"/>
      <c r="G867" s="37"/>
      <c r="H867" s="180"/>
      <c r="I867" s="37"/>
      <c r="J867" s="186"/>
      <c r="K867" s="443"/>
      <c r="N867" s="642"/>
      <c r="O867" s="642"/>
      <c r="Q867" s="642"/>
    </row>
    <row r="868" spans="1:17" s="241" customFormat="1" ht="15" customHeight="1">
      <c r="A868" s="184"/>
      <c r="B868" s="37"/>
      <c r="C868" s="37"/>
      <c r="E868" s="179"/>
      <c r="G868" s="37"/>
      <c r="H868" s="180"/>
      <c r="I868" s="37"/>
      <c r="J868" s="186"/>
      <c r="K868" s="443"/>
      <c r="N868" s="642"/>
      <c r="O868" s="642"/>
      <c r="Q868" s="642"/>
    </row>
    <row r="869" spans="1:17" s="241" customFormat="1" ht="15" customHeight="1">
      <c r="A869" s="184"/>
      <c r="B869" s="37"/>
      <c r="C869" s="37"/>
      <c r="E869" s="179"/>
      <c r="G869" s="37"/>
      <c r="H869" s="180"/>
      <c r="I869" s="37"/>
      <c r="J869" s="186"/>
      <c r="K869" s="443"/>
      <c r="N869" s="642"/>
      <c r="O869" s="642"/>
      <c r="Q869" s="642"/>
    </row>
    <row r="870" spans="1:17" s="241" customFormat="1" ht="15" customHeight="1">
      <c r="A870" s="184"/>
      <c r="B870" s="37"/>
      <c r="C870" s="37"/>
      <c r="E870" s="179"/>
      <c r="G870" s="37"/>
      <c r="H870" s="180"/>
      <c r="I870" s="37"/>
      <c r="J870" s="186"/>
      <c r="K870" s="443"/>
      <c r="N870" s="642"/>
      <c r="O870" s="642"/>
      <c r="Q870" s="642"/>
    </row>
    <row r="871" spans="1:17" s="241" customFormat="1" ht="15" customHeight="1">
      <c r="A871" s="184"/>
      <c r="B871" s="37"/>
      <c r="C871" s="37"/>
      <c r="E871" s="179"/>
      <c r="G871" s="37"/>
      <c r="H871" s="180"/>
      <c r="I871" s="37"/>
      <c r="J871" s="186"/>
      <c r="K871" s="443"/>
      <c r="N871" s="642"/>
      <c r="O871" s="642"/>
      <c r="Q871" s="642"/>
    </row>
    <row r="872" spans="1:17" s="241" customFormat="1" ht="15" customHeight="1">
      <c r="A872" s="184"/>
      <c r="B872" s="37"/>
      <c r="C872" s="37"/>
      <c r="E872" s="179"/>
      <c r="G872" s="37"/>
      <c r="H872" s="180"/>
      <c r="I872" s="37"/>
      <c r="J872" s="186"/>
      <c r="K872" s="443"/>
      <c r="N872" s="642"/>
      <c r="O872" s="642"/>
      <c r="Q872" s="642"/>
    </row>
    <row r="873" spans="1:17" s="241" customFormat="1" ht="15" customHeight="1">
      <c r="A873" s="184"/>
      <c r="B873" s="37"/>
      <c r="C873" s="37"/>
      <c r="E873" s="179"/>
      <c r="G873" s="37"/>
      <c r="H873" s="180"/>
      <c r="I873" s="37"/>
      <c r="J873" s="186"/>
      <c r="K873" s="443"/>
      <c r="N873" s="642"/>
      <c r="O873" s="642"/>
      <c r="Q873" s="642"/>
    </row>
    <row r="874" spans="1:17" s="241" customFormat="1" ht="15" customHeight="1">
      <c r="A874" s="184"/>
      <c r="B874" s="37"/>
      <c r="C874" s="37"/>
      <c r="E874" s="179"/>
      <c r="G874" s="37"/>
      <c r="H874" s="180"/>
      <c r="I874" s="37"/>
      <c r="J874" s="186"/>
      <c r="K874" s="443"/>
      <c r="N874" s="642"/>
      <c r="O874" s="642"/>
      <c r="Q874" s="642"/>
    </row>
    <row r="875" spans="1:17" s="241" customFormat="1" ht="15" customHeight="1">
      <c r="A875" s="184"/>
      <c r="B875" s="37"/>
      <c r="C875" s="37"/>
      <c r="E875" s="179"/>
      <c r="G875" s="37"/>
      <c r="H875" s="180"/>
      <c r="I875" s="37"/>
      <c r="J875" s="186"/>
      <c r="K875" s="443"/>
      <c r="N875" s="642"/>
      <c r="O875" s="642"/>
      <c r="Q875" s="642"/>
    </row>
    <row r="876" spans="1:17" s="241" customFormat="1" ht="15" customHeight="1">
      <c r="A876" s="184"/>
      <c r="B876" s="37"/>
      <c r="C876" s="37"/>
      <c r="E876" s="179"/>
      <c r="G876" s="37"/>
      <c r="H876" s="180"/>
      <c r="I876" s="37"/>
      <c r="J876" s="186"/>
      <c r="K876" s="443"/>
      <c r="N876" s="642"/>
      <c r="O876" s="642"/>
      <c r="Q876" s="642"/>
    </row>
    <row r="877" spans="1:17" s="241" customFormat="1" ht="15" customHeight="1">
      <c r="A877" s="184"/>
      <c r="B877" s="37"/>
      <c r="C877" s="37"/>
      <c r="E877" s="179"/>
      <c r="G877" s="37"/>
      <c r="H877" s="180"/>
      <c r="I877" s="37"/>
      <c r="J877" s="186"/>
      <c r="K877" s="443"/>
      <c r="N877" s="642"/>
      <c r="O877" s="642"/>
      <c r="Q877" s="642"/>
    </row>
    <row r="878" spans="1:17" s="241" customFormat="1" ht="15" customHeight="1">
      <c r="A878" s="184"/>
      <c r="B878" s="37"/>
      <c r="C878" s="37"/>
      <c r="E878" s="179"/>
      <c r="G878" s="37"/>
      <c r="H878" s="180"/>
      <c r="I878" s="37"/>
      <c r="J878" s="186"/>
      <c r="K878" s="443"/>
      <c r="N878" s="642"/>
      <c r="O878" s="642"/>
      <c r="Q878" s="642"/>
    </row>
    <row r="879" spans="1:17" s="241" customFormat="1" ht="15" customHeight="1">
      <c r="A879" s="184"/>
      <c r="B879" s="37"/>
      <c r="C879" s="37"/>
      <c r="E879" s="179"/>
      <c r="G879" s="37"/>
      <c r="H879" s="180"/>
      <c r="I879" s="37"/>
      <c r="J879" s="186"/>
      <c r="K879" s="443"/>
      <c r="N879" s="642"/>
      <c r="O879" s="642"/>
      <c r="Q879" s="642"/>
    </row>
    <row r="880" spans="1:17" s="241" customFormat="1" ht="15" customHeight="1">
      <c r="A880" s="184"/>
      <c r="B880" s="37"/>
      <c r="C880" s="37"/>
      <c r="E880" s="179"/>
      <c r="G880" s="37"/>
      <c r="H880" s="180"/>
      <c r="I880" s="37"/>
      <c r="J880" s="186"/>
      <c r="K880" s="443"/>
      <c r="N880" s="642"/>
      <c r="O880" s="642"/>
      <c r="Q880" s="642"/>
    </row>
    <row r="881" spans="1:17" s="241" customFormat="1" ht="15" customHeight="1">
      <c r="A881" s="184"/>
      <c r="B881" s="37"/>
      <c r="C881" s="37"/>
      <c r="E881" s="179"/>
      <c r="G881" s="37"/>
      <c r="H881" s="180"/>
      <c r="I881" s="37"/>
      <c r="J881" s="186"/>
      <c r="K881" s="443"/>
      <c r="N881" s="642"/>
      <c r="O881" s="642"/>
      <c r="Q881" s="642"/>
    </row>
    <row r="882" spans="1:17" s="241" customFormat="1" ht="15" customHeight="1">
      <c r="A882" s="184"/>
      <c r="B882" s="37"/>
      <c r="C882" s="37"/>
      <c r="E882" s="179"/>
      <c r="G882" s="37"/>
      <c r="H882" s="180"/>
      <c r="I882" s="37"/>
      <c r="J882" s="186"/>
      <c r="K882" s="443"/>
      <c r="N882" s="642"/>
      <c r="O882" s="642"/>
      <c r="Q882" s="642"/>
    </row>
    <row r="883" spans="1:17" s="241" customFormat="1" ht="15" customHeight="1">
      <c r="A883" s="184"/>
      <c r="B883" s="37"/>
      <c r="C883" s="37"/>
      <c r="E883" s="179"/>
      <c r="G883" s="37"/>
      <c r="H883" s="180"/>
      <c r="I883" s="37"/>
      <c r="J883" s="186"/>
      <c r="K883" s="443"/>
      <c r="N883" s="642"/>
      <c r="O883" s="642"/>
      <c r="Q883" s="642"/>
    </row>
    <row r="884" spans="1:17" s="241" customFormat="1" ht="15" customHeight="1">
      <c r="A884" s="184"/>
      <c r="B884" s="37"/>
      <c r="C884" s="37"/>
      <c r="E884" s="179"/>
      <c r="G884" s="37"/>
      <c r="H884" s="180"/>
      <c r="I884" s="37"/>
      <c r="J884" s="186"/>
      <c r="K884" s="443"/>
      <c r="N884" s="642"/>
      <c r="O884" s="642"/>
      <c r="Q884" s="642"/>
    </row>
    <row r="885" spans="1:17" s="241" customFormat="1" ht="15" customHeight="1">
      <c r="A885" s="184"/>
      <c r="B885" s="37"/>
      <c r="C885" s="37"/>
      <c r="E885" s="179"/>
      <c r="G885" s="37"/>
      <c r="H885" s="180"/>
      <c r="I885" s="37"/>
      <c r="J885" s="186"/>
      <c r="K885" s="443"/>
      <c r="N885" s="642"/>
      <c r="O885" s="642"/>
      <c r="Q885" s="642"/>
    </row>
    <row r="886" spans="1:17" s="241" customFormat="1" ht="15" customHeight="1">
      <c r="A886" s="184"/>
      <c r="B886" s="37"/>
      <c r="C886" s="37"/>
      <c r="E886" s="179"/>
      <c r="G886" s="37"/>
      <c r="H886" s="180"/>
      <c r="I886" s="37"/>
      <c r="J886" s="186"/>
      <c r="K886" s="443"/>
      <c r="N886" s="642"/>
      <c r="O886" s="642"/>
      <c r="Q886" s="642"/>
    </row>
    <row r="887" spans="1:17" s="241" customFormat="1" ht="15" customHeight="1">
      <c r="A887" s="184"/>
      <c r="B887" s="37"/>
      <c r="C887" s="37"/>
      <c r="E887" s="179"/>
      <c r="G887" s="37"/>
      <c r="H887" s="180"/>
      <c r="I887" s="37"/>
      <c r="J887" s="186"/>
      <c r="K887" s="443"/>
      <c r="N887" s="642"/>
      <c r="O887" s="642"/>
      <c r="Q887" s="642"/>
    </row>
    <row r="888" spans="1:17" s="241" customFormat="1" ht="15" customHeight="1">
      <c r="A888" s="184"/>
      <c r="B888" s="37"/>
      <c r="C888" s="37"/>
      <c r="E888" s="179"/>
      <c r="G888" s="37"/>
      <c r="H888" s="180"/>
      <c r="I888" s="37"/>
      <c r="J888" s="186"/>
      <c r="K888" s="443"/>
      <c r="N888" s="642"/>
      <c r="O888" s="642"/>
      <c r="Q888" s="642"/>
    </row>
    <row r="889" spans="1:17" s="241" customFormat="1" ht="15" customHeight="1">
      <c r="A889" s="184"/>
      <c r="B889" s="37"/>
      <c r="C889" s="37"/>
      <c r="E889" s="179"/>
      <c r="G889" s="37"/>
      <c r="H889" s="180"/>
      <c r="I889" s="37"/>
      <c r="J889" s="186"/>
      <c r="K889" s="443"/>
      <c r="N889" s="642"/>
      <c r="O889" s="642"/>
      <c r="Q889" s="642"/>
    </row>
    <row r="890" spans="1:17" s="241" customFormat="1" ht="15" customHeight="1">
      <c r="A890" s="184"/>
      <c r="B890" s="37"/>
      <c r="C890" s="37"/>
      <c r="E890" s="179"/>
      <c r="G890" s="37"/>
      <c r="H890" s="180"/>
      <c r="I890" s="37"/>
      <c r="J890" s="186"/>
      <c r="K890" s="443"/>
      <c r="N890" s="642"/>
      <c r="O890" s="642"/>
      <c r="Q890" s="642"/>
    </row>
    <row r="891" spans="1:17" s="241" customFormat="1" ht="15" customHeight="1">
      <c r="A891" s="184"/>
      <c r="B891" s="37"/>
      <c r="C891" s="37"/>
      <c r="E891" s="179"/>
      <c r="G891" s="37"/>
      <c r="H891" s="180"/>
      <c r="I891" s="37"/>
      <c r="J891" s="186"/>
      <c r="K891" s="443"/>
      <c r="N891" s="642"/>
      <c r="O891" s="642"/>
      <c r="Q891" s="642"/>
    </row>
    <row r="892" spans="1:17" s="241" customFormat="1" ht="15" customHeight="1">
      <c r="A892" s="184"/>
      <c r="B892" s="37"/>
      <c r="C892" s="37"/>
      <c r="E892" s="179"/>
      <c r="G892" s="37"/>
      <c r="H892" s="180"/>
      <c r="I892" s="37"/>
      <c r="J892" s="186"/>
      <c r="K892" s="443"/>
      <c r="N892" s="642"/>
      <c r="O892" s="642"/>
      <c r="Q892" s="642"/>
    </row>
  </sheetData>
  <autoFilter ref="A2:BI317">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72">
    <mergeCell ref="A165:K165"/>
    <mergeCell ref="A34:K34"/>
    <mergeCell ref="A39:K39"/>
    <mergeCell ref="A2:K2"/>
    <mergeCell ref="A10:K10"/>
    <mergeCell ref="A5:K5"/>
    <mergeCell ref="A21:K21"/>
    <mergeCell ref="A3:B3"/>
    <mergeCell ref="A16:K16"/>
    <mergeCell ref="A14:K14"/>
    <mergeCell ref="A43:K43"/>
    <mergeCell ref="A104:K104"/>
    <mergeCell ref="A118:K118"/>
    <mergeCell ref="A141:K141"/>
    <mergeCell ref="D152:L152"/>
    <mergeCell ref="A262:K262"/>
    <mergeCell ref="A177:K177"/>
    <mergeCell ref="A193:K193"/>
    <mergeCell ref="A200:K200"/>
    <mergeCell ref="A202:K202"/>
    <mergeCell ref="A215:K215"/>
    <mergeCell ref="A219:K219"/>
    <mergeCell ref="A236:K236"/>
    <mergeCell ref="A240:K240"/>
    <mergeCell ref="A253:A256"/>
    <mergeCell ref="B253:B256"/>
    <mergeCell ref="C253:C256"/>
    <mergeCell ref="A271:K271"/>
    <mergeCell ref="A274:K274"/>
    <mergeCell ref="A280:K280"/>
    <mergeCell ref="A345:I345"/>
    <mergeCell ref="A363:K363"/>
    <mergeCell ref="L423:L425"/>
    <mergeCell ref="A369:K369"/>
    <mergeCell ref="A372:K372"/>
    <mergeCell ref="A374:I374"/>
    <mergeCell ref="A377:K377"/>
    <mergeCell ref="A391:K391"/>
    <mergeCell ref="A402:K402"/>
    <mergeCell ref="A422:K422"/>
    <mergeCell ref="A423:A425"/>
    <mergeCell ref="B423:B425"/>
    <mergeCell ref="C423:C425"/>
    <mergeCell ref="K423:K425"/>
    <mergeCell ref="A428:A430"/>
    <mergeCell ref="B428:B430"/>
    <mergeCell ref="C428:C430"/>
    <mergeCell ref="K428:K430"/>
    <mergeCell ref="L428:L430"/>
    <mergeCell ref="A426:A427"/>
    <mergeCell ref="B426:B427"/>
    <mergeCell ref="C426:C427"/>
    <mergeCell ref="K426:K427"/>
    <mergeCell ref="L426:L427"/>
    <mergeCell ref="A436:A439"/>
    <mergeCell ref="B436:B439"/>
    <mergeCell ref="C436:C439"/>
    <mergeCell ref="K436:K439"/>
    <mergeCell ref="L436:L439"/>
    <mergeCell ref="A431:A435"/>
    <mergeCell ref="B431:B435"/>
    <mergeCell ref="C431:C435"/>
    <mergeCell ref="K431:K435"/>
    <mergeCell ref="L431:L435"/>
    <mergeCell ref="A485:K485"/>
    <mergeCell ref="A498:K498"/>
    <mergeCell ref="A501:K501"/>
    <mergeCell ref="A445:K445"/>
    <mergeCell ref="A461:L461"/>
    <mergeCell ref="A468:K468"/>
    <mergeCell ref="A471:K471"/>
    <mergeCell ref="A476:K476"/>
  </mergeCells>
  <pageMargins left="0.25" right="0.25" top="0.75" bottom="0.75" header="0.3" footer="0.3"/>
  <pageSetup paperSize="8" scale="67" fitToHeight="0" orientation="landscape" r:id="rId1"/>
  <legacyDrawing r:id="rId2"/>
</worksheet>
</file>

<file path=xl/worksheets/sheet3.xml><?xml version="1.0" encoding="utf-8"?>
<worksheet xmlns="http://schemas.openxmlformats.org/spreadsheetml/2006/main" xmlns:r="http://schemas.openxmlformats.org/officeDocument/2006/relationships">
  <dimension ref="A1:Z1000"/>
  <sheetViews>
    <sheetView topLeftCell="A2" workbookViewId="0"/>
  </sheetViews>
  <sheetFormatPr defaultColWidth="15.140625" defaultRowHeight="15" customHeight="1"/>
  <cols>
    <col min="1" max="1" width="6.85546875" customWidth="1"/>
    <col min="2" max="2" width="11.7109375" customWidth="1"/>
    <col min="3" max="3" width="12.5703125" customWidth="1"/>
    <col min="4" max="4" width="21.140625" customWidth="1"/>
    <col min="5" max="5" width="17.42578125" customWidth="1"/>
    <col min="6" max="6" width="45.42578125" customWidth="1"/>
    <col min="7" max="7" width="21.140625" customWidth="1"/>
    <col min="8" max="8" width="12.42578125" customWidth="1"/>
    <col min="9" max="9" width="21.140625" customWidth="1"/>
    <col min="10" max="10" width="14" customWidth="1"/>
    <col min="11" max="11" width="16.5703125" customWidth="1"/>
    <col min="12" max="12" width="16.140625" customWidth="1"/>
    <col min="13" max="13" width="19.85546875" customWidth="1"/>
    <col min="14" max="14" width="0.140625" hidden="1" customWidth="1"/>
    <col min="15" max="15" width="7.85546875" hidden="1" customWidth="1"/>
    <col min="16" max="23" width="7.85546875" customWidth="1"/>
    <col min="24" max="26" width="7" customWidth="1"/>
  </cols>
  <sheetData>
    <row r="1" spans="1:26" ht="12" hidden="1" customHeight="1">
      <c r="A1" s="1"/>
      <c r="B1" s="807"/>
      <c r="C1" s="808"/>
      <c r="D1" s="3"/>
      <c r="E1" s="4"/>
      <c r="F1" s="4"/>
      <c r="G1" s="5"/>
      <c r="H1" s="5"/>
      <c r="I1" s="5"/>
      <c r="J1" s="6"/>
      <c r="K1" s="2"/>
      <c r="L1" s="5"/>
      <c r="M1" s="32"/>
      <c r="N1" s="5"/>
      <c r="O1" s="5"/>
      <c r="P1" s="5"/>
      <c r="Q1" s="5"/>
      <c r="R1" s="5"/>
      <c r="S1" s="5"/>
      <c r="T1" s="5"/>
      <c r="U1" s="5"/>
      <c r="V1" s="5"/>
      <c r="W1" s="5"/>
      <c r="X1" s="5"/>
      <c r="Y1" s="5"/>
      <c r="Z1" s="5"/>
    </row>
    <row r="2" spans="1:26" ht="44.25" customHeight="1">
      <c r="A2" s="809" t="s">
        <v>343</v>
      </c>
      <c r="B2" s="810"/>
      <c r="C2" s="810"/>
      <c r="D2" s="810"/>
      <c r="E2" s="810"/>
      <c r="F2" s="810"/>
      <c r="G2" s="810"/>
      <c r="H2" s="810"/>
      <c r="I2" s="810"/>
      <c r="J2" s="810"/>
      <c r="K2" s="810"/>
      <c r="L2" s="810"/>
      <c r="M2" s="808"/>
      <c r="N2" s="7"/>
      <c r="O2" s="7"/>
      <c r="P2" s="7"/>
      <c r="Q2" s="7"/>
      <c r="R2" s="7"/>
      <c r="S2" s="7"/>
      <c r="T2" s="7"/>
      <c r="U2" s="7"/>
      <c r="V2" s="7"/>
      <c r="W2" s="7"/>
      <c r="X2" s="7"/>
      <c r="Y2" s="7"/>
      <c r="Z2" s="7"/>
    </row>
    <row r="3" spans="1:26" ht="14.25" customHeight="1">
      <c r="A3" s="811" t="s">
        <v>344</v>
      </c>
      <c r="B3" s="810"/>
      <c r="C3" s="8"/>
      <c r="D3" s="8"/>
      <c r="E3" s="9"/>
      <c r="F3" s="8"/>
      <c r="G3" s="10" t="s">
        <v>0</v>
      </c>
      <c r="H3" s="10"/>
      <c r="I3" s="10"/>
      <c r="J3" s="10"/>
      <c r="K3" s="10"/>
      <c r="L3" s="10"/>
      <c r="M3" s="11"/>
      <c r="N3" s="12"/>
      <c r="O3" s="12"/>
      <c r="P3" s="12"/>
      <c r="Q3" s="12"/>
      <c r="R3" s="12"/>
      <c r="S3" s="12"/>
      <c r="T3" s="12"/>
      <c r="U3" s="12"/>
      <c r="V3" s="12"/>
      <c r="W3" s="12"/>
      <c r="X3" s="12"/>
      <c r="Y3" s="12"/>
      <c r="Z3" s="12"/>
    </row>
    <row r="4" spans="1:26" ht="60" customHeight="1">
      <c r="A4" s="13" t="s">
        <v>1</v>
      </c>
      <c r="B4" s="13" t="s">
        <v>2</v>
      </c>
      <c r="C4" s="14" t="s">
        <v>3</v>
      </c>
      <c r="D4" s="13" t="s">
        <v>4</v>
      </c>
      <c r="E4" s="13" t="s">
        <v>5</v>
      </c>
      <c r="F4" s="13" t="s">
        <v>6</v>
      </c>
      <c r="G4" s="13" t="s">
        <v>7</v>
      </c>
      <c r="H4" s="13" t="s">
        <v>8</v>
      </c>
      <c r="I4" s="13" t="s">
        <v>9</v>
      </c>
      <c r="J4" s="15" t="s">
        <v>10</v>
      </c>
      <c r="K4" s="15" t="s">
        <v>345</v>
      </c>
      <c r="L4" s="13" t="s">
        <v>346</v>
      </c>
      <c r="M4" s="70" t="s">
        <v>12</v>
      </c>
      <c r="N4" s="14"/>
      <c r="O4" s="14"/>
      <c r="P4" s="14"/>
      <c r="Q4" s="14"/>
      <c r="R4" s="14"/>
      <c r="S4" s="14"/>
      <c r="T4" s="14"/>
      <c r="U4" s="14"/>
      <c r="V4" s="14"/>
      <c r="W4" s="14"/>
      <c r="X4" s="14"/>
      <c r="Y4" s="14"/>
      <c r="Z4" s="14"/>
    </row>
    <row r="5" spans="1:26" ht="86.25" hidden="1" customHeight="1">
      <c r="A5" s="1">
        <v>30</v>
      </c>
      <c r="B5" s="16">
        <v>30</v>
      </c>
      <c r="C5" s="5" t="s">
        <v>13</v>
      </c>
      <c r="D5" s="3"/>
      <c r="E5" s="4"/>
      <c r="F5" s="4"/>
      <c r="G5" s="5" t="s">
        <v>14</v>
      </c>
      <c r="H5" s="5" t="s">
        <v>15</v>
      </c>
      <c r="I5" s="5" t="s">
        <v>16</v>
      </c>
      <c r="J5" s="6"/>
      <c r="K5" s="2"/>
      <c r="L5" s="5"/>
      <c r="M5" s="32"/>
      <c r="N5" s="5"/>
      <c r="O5" s="5"/>
      <c r="P5" s="5"/>
      <c r="Q5" s="5"/>
      <c r="R5" s="5"/>
      <c r="S5" s="5"/>
      <c r="T5" s="5"/>
      <c r="U5" s="5"/>
      <c r="V5" s="5"/>
      <c r="W5" s="5"/>
      <c r="X5" s="5"/>
      <c r="Y5" s="5"/>
      <c r="Z5" s="5"/>
    </row>
    <row r="6" spans="1:26" ht="86.25" hidden="1" customHeight="1">
      <c r="A6" s="1">
        <v>31</v>
      </c>
      <c r="B6" s="16">
        <v>31</v>
      </c>
      <c r="C6" s="5" t="s">
        <v>17</v>
      </c>
      <c r="D6" s="3"/>
      <c r="E6" s="4"/>
      <c r="F6" s="4"/>
      <c r="G6" s="5" t="s">
        <v>18</v>
      </c>
      <c r="H6" s="5" t="s">
        <v>19</v>
      </c>
      <c r="I6" s="5" t="s">
        <v>16</v>
      </c>
      <c r="J6" s="6"/>
      <c r="K6" s="2"/>
      <c r="L6" s="5"/>
      <c r="M6" s="32"/>
      <c r="N6" s="5"/>
      <c r="O6" s="5"/>
      <c r="P6" s="5"/>
      <c r="Q6" s="5"/>
      <c r="R6" s="5"/>
      <c r="S6" s="5"/>
      <c r="T6" s="5"/>
      <c r="U6" s="5"/>
      <c r="V6" s="5"/>
      <c r="W6" s="5"/>
      <c r="X6" s="5"/>
      <c r="Y6" s="5"/>
      <c r="Z6" s="5"/>
    </row>
    <row r="7" spans="1:26" ht="86.25" hidden="1" customHeight="1">
      <c r="A7" s="1">
        <v>32</v>
      </c>
      <c r="B7" s="16">
        <v>32</v>
      </c>
      <c r="C7" s="5" t="s">
        <v>20</v>
      </c>
      <c r="D7" s="3"/>
      <c r="E7" s="4"/>
      <c r="F7" s="4"/>
      <c r="G7" s="5" t="s">
        <v>18</v>
      </c>
      <c r="H7" s="5">
        <v>2015</v>
      </c>
      <c r="I7" s="5" t="s">
        <v>21</v>
      </c>
      <c r="J7" s="6"/>
      <c r="K7" s="2"/>
      <c r="L7" s="5"/>
      <c r="M7" s="32"/>
      <c r="N7" s="5"/>
      <c r="O7" s="5"/>
      <c r="P7" s="5"/>
      <c r="Q7" s="5"/>
      <c r="R7" s="5"/>
      <c r="S7" s="5"/>
      <c r="T7" s="5"/>
      <c r="U7" s="5"/>
      <c r="V7" s="5"/>
      <c r="W7" s="5"/>
      <c r="X7" s="5"/>
      <c r="Y7" s="5"/>
      <c r="Z7" s="5"/>
    </row>
    <row r="8" spans="1:26" ht="86.25" hidden="1" customHeight="1">
      <c r="A8" s="1">
        <v>33</v>
      </c>
      <c r="B8" s="16">
        <v>33</v>
      </c>
      <c r="C8" s="5" t="s">
        <v>22</v>
      </c>
      <c r="D8" s="3"/>
      <c r="E8" s="4"/>
      <c r="F8" s="4"/>
      <c r="G8" s="5" t="s">
        <v>18</v>
      </c>
      <c r="H8" s="5">
        <v>2016</v>
      </c>
      <c r="I8" s="5" t="s">
        <v>23</v>
      </c>
      <c r="J8" s="6"/>
      <c r="K8" s="2"/>
      <c r="L8" s="5"/>
      <c r="M8" s="32"/>
      <c r="N8" s="5"/>
      <c r="O8" s="5"/>
      <c r="P8" s="5"/>
      <c r="Q8" s="5"/>
      <c r="R8" s="5"/>
      <c r="S8" s="5"/>
      <c r="T8" s="5"/>
      <c r="U8" s="5"/>
      <c r="V8" s="5"/>
      <c r="W8" s="5"/>
      <c r="X8" s="5"/>
      <c r="Y8" s="5"/>
      <c r="Z8" s="5"/>
    </row>
    <row r="9" spans="1:26" ht="86.25" hidden="1" customHeight="1">
      <c r="A9" s="1">
        <v>34</v>
      </c>
      <c r="B9" s="16">
        <v>34</v>
      </c>
      <c r="C9" s="5" t="s">
        <v>24</v>
      </c>
      <c r="D9" s="3"/>
      <c r="E9" s="4"/>
      <c r="F9" s="4"/>
      <c r="G9" s="5" t="s">
        <v>18</v>
      </c>
      <c r="H9" s="5">
        <v>2016</v>
      </c>
      <c r="I9" s="5" t="s">
        <v>25</v>
      </c>
      <c r="J9" s="6"/>
      <c r="K9" s="2"/>
      <c r="L9" s="5"/>
      <c r="M9" s="32"/>
      <c r="N9" s="5"/>
      <c r="O9" s="5"/>
      <c r="P9" s="5"/>
      <c r="Q9" s="5"/>
      <c r="R9" s="5"/>
      <c r="S9" s="5"/>
      <c r="T9" s="5"/>
      <c r="U9" s="5"/>
      <c r="V9" s="5"/>
      <c r="W9" s="5"/>
      <c r="X9" s="5"/>
      <c r="Y9" s="5"/>
      <c r="Z9" s="5"/>
    </row>
    <row r="10" spans="1:26" ht="86.25" hidden="1" customHeight="1">
      <c r="A10" s="1">
        <v>35</v>
      </c>
      <c r="B10" s="16">
        <v>35</v>
      </c>
      <c r="C10" s="5" t="s">
        <v>26</v>
      </c>
      <c r="D10" s="3"/>
      <c r="E10" s="4"/>
      <c r="F10" s="4"/>
      <c r="G10" s="5" t="s">
        <v>18</v>
      </c>
      <c r="H10" s="5">
        <v>2017</v>
      </c>
      <c r="I10" s="5" t="s">
        <v>25</v>
      </c>
      <c r="J10" s="6"/>
      <c r="K10" s="2"/>
      <c r="L10" s="5"/>
      <c r="M10" s="32"/>
      <c r="N10" s="5"/>
      <c r="O10" s="5"/>
      <c r="P10" s="5"/>
      <c r="Q10" s="5"/>
      <c r="R10" s="5"/>
      <c r="S10" s="5"/>
      <c r="T10" s="5"/>
      <c r="U10" s="5"/>
      <c r="V10" s="5"/>
      <c r="W10" s="5"/>
      <c r="X10" s="5"/>
      <c r="Y10" s="5"/>
      <c r="Z10" s="5"/>
    </row>
    <row r="11" spans="1:26" ht="86.25" hidden="1" customHeight="1">
      <c r="A11" s="1">
        <v>36</v>
      </c>
      <c r="B11" s="16">
        <v>36</v>
      </c>
      <c r="C11" s="5" t="s">
        <v>27</v>
      </c>
      <c r="D11" s="3"/>
      <c r="E11" s="4"/>
      <c r="F11" s="4"/>
      <c r="G11" s="5" t="s">
        <v>18</v>
      </c>
      <c r="H11" s="5">
        <v>2018</v>
      </c>
      <c r="I11" s="5" t="s">
        <v>25</v>
      </c>
      <c r="J11" s="6"/>
      <c r="K11" s="2"/>
      <c r="L11" s="5"/>
      <c r="M11" s="32"/>
      <c r="N11" s="5"/>
      <c r="O11" s="5"/>
      <c r="P11" s="5"/>
      <c r="Q11" s="5"/>
      <c r="R11" s="5"/>
      <c r="S11" s="5"/>
      <c r="T11" s="5"/>
      <c r="U11" s="5"/>
      <c r="V11" s="5"/>
      <c r="W11" s="5"/>
      <c r="X11" s="5"/>
      <c r="Y11" s="5"/>
      <c r="Z11" s="5"/>
    </row>
    <row r="12" spans="1:26" ht="86.25" hidden="1" customHeight="1">
      <c r="A12" s="1">
        <v>37</v>
      </c>
      <c r="B12" s="16">
        <v>37</v>
      </c>
      <c r="C12" s="5" t="s">
        <v>28</v>
      </c>
      <c r="D12" s="3"/>
      <c r="E12" s="4"/>
      <c r="F12" s="4"/>
      <c r="G12" s="5" t="s">
        <v>18</v>
      </c>
      <c r="H12" s="5">
        <v>2019</v>
      </c>
      <c r="I12" s="5" t="s">
        <v>25</v>
      </c>
      <c r="J12" s="6"/>
      <c r="K12" s="2"/>
      <c r="L12" s="5"/>
      <c r="M12" s="32"/>
      <c r="N12" s="5"/>
      <c r="O12" s="5"/>
      <c r="P12" s="5"/>
      <c r="Q12" s="5"/>
      <c r="R12" s="5"/>
      <c r="S12" s="5"/>
      <c r="T12" s="5"/>
      <c r="U12" s="5"/>
      <c r="V12" s="5"/>
      <c r="W12" s="5"/>
      <c r="X12" s="5"/>
      <c r="Y12" s="5"/>
      <c r="Z12" s="5"/>
    </row>
    <row r="13" spans="1:26" ht="86.25" hidden="1" customHeight="1">
      <c r="A13" s="1"/>
      <c r="B13" s="16"/>
      <c r="C13" s="5" t="s">
        <v>29</v>
      </c>
      <c r="D13" s="3"/>
      <c r="E13" s="4"/>
      <c r="F13" s="4"/>
      <c r="G13" s="5" t="s">
        <v>30</v>
      </c>
      <c r="H13" s="5" t="s">
        <v>31</v>
      </c>
      <c r="I13" s="5"/>
      <c r="J13" s="6"/>
      <c r="K13" s="2"/>
      <c r="L13" s="5"/>
      <c r="M13" s="32"/>
      <c r="N13" s="5"/>
      <c r="O13" s="5"/>
      <c r="P13" s="5"/>
      <c r="Q13" s="5"/>
      <c r="R13" s="5"/>
      <c r="S13" s="5"/>
      <c r="T13" s="5"/>
      <c r="U13" s="5"/>
      <c r="V13" s="5"/>
      <c r="W13" s="5"/>
      <c r="X13" s="5"/>
      <c r="Y13" s="5"/>
      <c r="Z13" s="5"/>
    </row>
    <row r="14" spans="1:26" ht="24.75" customHeight="1">
      <c r="A14" s="812" t="s">
        <v>347</v>
      </c>
      <c r="B14" s="810"/>
      <c r="C14" s="810"/>
      <c r="D14" s="810"/>
      <c r="E14" s="810"/>
      <c r="F14" s="810"/>
      <c r="G14" s="810"/>
      <c r="H14" s="810"/>
      <c r="I14" s="810"/>
      <c r="J14" s="810"/>
      <c r="K14" s="810"/>
      <c r="L14" s="810"/>
      <c r="M14" s="810"/>
      <c r="N14" s="810"/>
      <c r="O14" s="810"/>
      <c r="P14" s="810"/>
      <c r="Q14" s="810"/>
      <c r="R14" s="810"/>
      <c r="S14" s="810"/>
      <c r="T14" s="810"/>
      <c r="U14" s="810"/>
      <c r="V14" s="810"/>
      <c r="W14" s="810"/>
      <c r="X14" s="17"/>
      <c r="Y14" s="17"/>
      <c r="Z14" s="17"/>
    </row>
    <row r="15" spans="1:26" ht="408.75" customHeight="1">
      <c r="A15" s="41">
        <v>1</v>
      </c>
      <c r="B15" s="41" t="s">
        <v>35</v>
      </c>
      <c r="C15" s="4" t="s">
        <v>36</v>
      </c>
      <c r="D15" s="41" t="s">
        <v>348</v>
      </c>
      <c r="E15" s="41" t="s">
        <v>349</v>
      </c>
      <c r="F15" s="41" t="s">
        <v>350</v>
      </c>
      <c r="G15" s="41" t="s">
        <v>351</v>
      </c>
      <c r="H15" s="41">
        <v>24</v>
      </c>
      <c r="I15" s="41" t="s">
        <v>352</v>
      </c>
      <c r="J15" s="53" t="s">
        <v>353</v>
      </c>
      <c r="K15" s="59" t="s">
        <v>354</v>
      </c>
      <c r="L15" s="4" t="s">
        <v>69</v>
      </c>
      <c r="M15" s="60" t="s">
        <v>355</v>
      </c>
      <c r="N15" s="4"/>
      <c r="O15" s="4"/>
      <c r="P15" s="4"/>
      <c r="Q15" s="4"/>
      <c r="R15" s="4"/>
      <c r="S15" s="4"/>
      <c r="T15" s="4"/>
      <c r="U15" s="4"/>
      <c r="V15" s="4"/>
      <c r="W15" s="4"/>
      <c r="X15" s="4"/>
      <c r="Y15" s="4"/>
      <c r="Z15" s="4"/>
    </row>
    <row r="16" spans="1:26" ht="36.75" customHeight="1">
      <c r="A16" s="812" t="s">
        <v>356</v>
      </c>
      <c r="B16" s="810"/>
      <c r="C16" s="810"/>
      <c r="D16" s="810"/>
      <c r="E16" s="810"/>
      <c r="F16" s="810"/>
      <c r="G16" s="810"/>
      <c r="H16" s="810"/>
      <c r="I16" s="810"/>
      <c r="J16" s="810"/>
      <c r="K16" s="810"/>
      <c r="L16" s="810"/>
      <c r="M16" s="810"/>
      <c r="N16" s="810"/>
      <c r="O16" s="810"/>
      <c r="P16" s="810"/>
      <c r="Q16" s="810"/>
      <c r="R16" s="810"/>
      <c r="S16" s="810"/>
      <c r="T16" s="810"/>
      <c r="U16" s="810"/>
      <c r="V16" s="810"/>
      <c r="W16" s="810"/>
      <c r="X16" s="19"/>
      <c r="Y16" s="19"/>
      <c r="Z16" s="19"/>
    </row>
    <row r="17" spans="1:26" ht="160.5" customHeight="1">
      <c r="A17" s="24">
        <v>2</v>
      </c>
      <c r="B17" s="24" t="s">
        <v>35</v>
      </c>
      <c r="C17" s="24" t="s">
        <v>36</v>
      </c>
      <c r="D17" s="71" t="s">
        <v>357</v>
      </c>
      <c r="E17" s="24" t="s">
        <v>358</v>
      </c>
      <c r="F17" s="24" t="s">
        <v>299</v>
      </c>
      <c r="G17" s="24" t="s">
        <v>359</v>
      </c>
      <c r="H17" s="24">
        <v>36</v>
      </c>
      <c r="I17" s="39">
        <v>353000000</v>
      </c>
      <c r="J17" s="63">
        <v>80000000</v>
      </c>
      <c r="K17" s="29" t="s">
        <v>300</v>
      </c>
      <c r="L17" s="24" t="s">
        <v>168</v>
      </c>
      <c r="M17" s="48" t="s">
        <v>360</v>
      </c>
      <c r="N17" s="24"/>
      <c r="O17" s="24"/>
      <c r="P17" s="24"/>
      <c r="Q17" s="24"/>
      <c r="R17" s="24"/>
      <c r="S17" s="24"/>
      <c r="T17" s="24"/>
      <c r="U17" s="24"/>
      <c r="V17" s="24"/>
      <c r="W17" s="24"/>
      <c r="X17" s="24"/>
      <c r="Y17" s="24"/>
      <c r="Z17" s="24"/>
    </row>
    <row r="18" spans="1:26" ht="108.75" customHeight="1">
      <c r="A18" s="4">
        <v>3</v>
      </c>
      <c r="B18" s="4" t="s">
        <v>35</v>
      </c>
      <c r="C18" s="4" t="s">
        <v>36</v>
      </c>
      <c r="D18" s="71" t="s">
        <v>361</v>
      </c>
      <c r="E18" s="4" t="s">
        <v>362</v>
      </c>
      <c r="F18" s="4" t="s">
        <v>301</v>
      </c>
      <c r="G18" s="4" t="s">
        <v>363</v>
      </c>
      <c r="H18" s="4">
        <v>60</v>
      </c>
      <c r="I18" s="64">
        <v>220625000</v>
      </c>
      <c r="J18" s="65">
        <v>50000000</v>
      </c>
      <c r="K18" s="59" t="s">
        <v>300</v>
      </c>
      <c r="L18" s="4" t="s">
        <v>168</v>
      </c>
      <c r="M18" s="72" t="s">
        <v>364</v>
      </c>
      <c r="N18" s="44"/>
      <c r="O18" s="44"/>
      <c r="P18" s="44"/>
      <c r="Q18" s="44"/>
      <c r="R18" s="44"/>
      <c r="S18" s="44"/>
      <c r="T18" s="44"/>
      <c r="U18" s="44"/>
      <c r="V18" s="44"/>
      <c r="W18" s="44"/>
      <c r="X18" s="44"/>
      <c r="Y18" s="44"/>
      <c r="Z18" s="44"/>
    </row>
    <row r="19" spans="1:26" ht="299.25" customHeight="1">
      <c r="A19" s="26">
        <v>4</v>
      </c>
      <c r="B19" s="24" t="s">
        <v>35</v>
      </c>
      <c r="C19" s="24" t="s">
        <v>36</v>
      </c>
      <c r="D19" s="73" t="s">
        <v>319</v>
      </c>
      <c r="E19" s="50" t="s">
        <v>320</v>
      </c>
      <c r="F19" s="50" t="s">
        <v>321</v>
      </c>
      <c r="G19" s="24" t="s">
        <v>365</v>
      </c>
      <c r="H19" s="24">
        <v>24</v>
      </c>
      <c r="I19" s="74">
        <f>J19*4.4125</f>
        <v>13237499.999999998</v>
      </c>
      <c r="J19" s="74">
        <v>3000000</v>
      </c>
      <c r="K19" s="29" t="s">
        <v>167</v>
      </c>
      <c r="L19" s="24" t="s">
        <v>168</v>
      </c>
      <c r="M19" s="49" t="s">
        <v>322</v>
      </c>
      <c r="N19" s="24"/>
      <c r="O19" s="24"/>
      <c r="P19" s="24"/>
      <c r="Q19" s="24"/>
      <c r="R19" s="24"/>
      <c r="S19" s="24"/>
      <c r="T19" s="24"/>
      <c r="U19" s="24"/>
      <c r="V19" s="24"/>
      <c r="W19" s="24"/>
      <c r="X19" s="24"/>
      <c r="Y19" s="24"/>
      <c r="Z19" s="24"/>
    </row>
    <row r="20" spans="1:26" ht="201.75" customHeight="1">
      <c r="A20" s="26">
        <v>5</v>
      </c>
      <c r="B20" s="24" t="s">
        <v>35</v>
      </c>
      <c r="C20" s="24" t="s">
        <v>36</v>
      </c>
      <c r="D20" s="75" t="s">
        <v>366</v>
      </c>
      <c r="E20" s="27" t="s">
        <v>103</v>
      </c>
      <c r="F20" s="27" t="s">
        <v>302</v>
      </c>
      <c r="G20" s="24" t="s">
        <v>367</v>
      </c>
      <c r="H20" s="24">
        <v>6</v>
      </c>
      <c r="I20" s="39" t="s">
        <v>303</v>
      </c>
      <c r="J20" s="39">
        <v>83389.919999999998</v>
      </c>
      <c r="K20" s="29" t="s">
        <v>167</v>
      </c>
      <c r="L20" s="24" t="s">
        <v>168</v>
      </c>
      <c r="M20" s="813" t="s">
        <v>183</v>
      </c>
      <c r="N20" s="24"/>
      <c r="O20" s="24"/>
      <c r="P20" s="24"/>
      <c r="Q20" s="24"/>
      <c r="R20" s="24"/>
      <c r="S20" s="24"/>
      <c r="T20" s="24"/>
      <c r="U20" s="24"/>
      <c r="V20" s="24"/>
      <c r="W20" s="24"/>
      <c r="X20" s="24"/>
      <c r="Y20" s="24"/>
      <c r="Z20" s="24"/>
    </row>
    <row r="21" spans="1:26" ht="97.5" customHeight="1">
      <c r="A21" s="26">
        <v>6</v>
      </c>
      <c r="B21" s="24" t="s">
        <v>35</v>
      </c>
      <c r="C21" s="24" t="s">
        <v>36</v>
      </c>
      <c r="D21" s="75" t="s">
        <v>368</v>
      </c>
      <c r="E21" s="27" t="s">
        <v>103</v>
      </c>
      <c r="F21" s="27" t="s">
        <v>302</v>
      </c>
      <c r="G21" s="24" t="s">
        <v>369</v>
      </c>
      <c r="H21" s="24">
        <v>6</v>
      </c>
      <c r="I21" s="24" t="s">
        <v>304</v>
      </c>
      <c r="J21" s="39">
        <v>69325.119999999995</v>
      </c>
      <c r="K21" s="29" t="s">
        <v>167</v>
      </c>
      <c r="L21" s="24" t="s">
        <v>168</v>
      </c>
      <c r="M21" s="814"/>
      <c r="N21" s="24"/>
      <c r="O21" s="24"/>
      <c r="P21" s="24"/>
      <c r="Q21" s="24"/>
      <c r="R21" s="24"/>
      <c r="S21" s="24"/>
      <c r="T21" s="24"/>
      <c r="U21" s="24"/>
      <c r="V21" s="24"/>
      <c r="W21" s="24"/>
      <c r="X21" s="24"/>
      <c r="Y21" s="24"/>
      <c r="Z21" s="24"/>
    </row>
    <row r="22" spans="1:26" ht="141" customHeight="1">
      <c r="A22" s="26">
        <v>7</v>
      </c>
      <c r="B22" s="24" t="s">
        <v>35</v>
      </c>
      <c r="C22" s="24" t="s">
        <v>36</v>
      </c>
      <c r="D22" s="77" t="s">
        <v>370</v>
      </c>
      <c r="E22" s="27" t="s">
        <v>103</v>
      </c>
      <c r="F22" s="27" t="s">
        <v>214</v>
      </c>
      <c r="G22" s="24" t="s">
        <v>371</v>
      </c>
      <c r="H22" s="24">
        <v>4</v>
      </c>
      <c r="I22" s="24" t="s">
        <v>372</v>
      </c>
      <c r="J22" s="28">
        <v>278054.15999999997</v>
      </c>
      <c r="K22" s="29" t="s">
        <v>167</v>
      </c>
      <c r="L22" s="24" t="s">
        <v>168</v>
      </c>
      <c r="M22" s="814"/>
      <c r="N22" s="24"/>
      <c r="O22" s="24"/>
      <c r="P22" s="24"/>
      <c r="Q22" s="24"/>
      <c r="R22" s="24"/>
      <c r="S22" s="24"/>
      <c r="T22" s="24"/>
      <c r="U22" s="24"/>
      <c r="V22" s="24"/>
      <c r="W22" s="24"/>
      <c r="X22" s="24"/>
      <c r="Y22" s="24"/>
      <c r="Z22" s="24"/>
    </row>
    <row r="23" spans="1:26" ht="111" customHeight="1">
      <c r="A23" s="26">
        <v>8</v>
      </c>
      <c r="B23" s="24" t="s">
        <v>35</v>
      </c>
      <c r="C23" s="24" t="s">
        <v>36</v>
      </c>
      <c r="D23" s="75" t="s">
        <v>305</v>
      </c>
      <c r="E23" s="27" t="s">
        <v>103</v>
      </c>
      <c r="F23" s="27" t="s">
        <v>302</v>
      </c>
      <c r="G23" s="24" t="s">
        <v>373</v>
      </c>
      <c r="H23" s="24">
        <v>6</v>
      </c>
      <c r="I23" s="28" t="s">
        <v>306</v>
      </c>
      <c r="J23" s="28">
        <v>109780.85</v>
      </c>
      <c r="K23" s="29" t="s">
        <v>167</v>
      </c>
      <c r="L23" s="24" t="s">
        <v>168</v>
      </c>
      <c r="M23" s="814"/>
      <c r="N23" s="24"/>
      <c r="O23" s="24"/>
      <c r="P23" s="24"/>
      <c r="Q23" s="24"/>
      <c r="R23" s="24"/>
      <c r="S23" s="24"/>
      <c r="T23" s="24"/>
      <c r="U23" s="24"/>
      <c r="V23" s="24"/>
      <c r="W23" s="24"/>
      <c r="X23" s="24"/>
      <c r="Y23" s="24"/>
      <c r="Z23" s="24"/>
    </row>
    <row r="24" spans="1:26" ht="141" customHeight="1">
      <c r="A24" s="26">
        <v>9</v>
      </c>
      <c r="B24" s="24" t="s">
        <v>35</v>
      </c>
      <c r="C24" s="24" t="s">
        <v>36</v>
      </c>
      <c r="D24" s="75" t="s">
        <v>307</v>
      </c>
      <c r="E24" s="27" t="s">
        <v>103</v>
      </c>
      <c r="F24" s="27" t="s">
        <v>302</v>
      </c>
      <c r="G24" s="24" t="s">
        <v>374</v>
      </c>
      <c r="H24" s="24">
        <v>6</v>
      </c>
      <c r="I24" s="28" t="s">
        <v>308</v>
      </c>
      <c r="J24" s="28">
        <v>132666.74</v>
      </c>
      <c r="K24" s="29" t="s">
        <v>167</v>
      </c>
      <c r="L24" s="24" t="s">
        <v>168</v>
      </c>
      <c r="M24" s="806"/>
      <c r="N24" s="24"/>
      <c r="O24" s="24"/>
      <c r="P24" s="24"/>
      <c r="Q24" s="24"/>
      <c r="R24" s="24"/>
      <c r="S24" s="24"/>
      <c r="T24" s="24"/>
      <c r="U24" s="24"/>
      <c r="V24" s="24"/>
      <c r="W24" s="24"/>
      <c r="X24" s="24"/>
      <c r="Y24" s="24"/>
      <c r="Z24" s="24"/>
    </row>
    <row r="25" spans="1:26" ht="186.75" customHeight="1">
      <c r="A25" s="26">
        <v>10</v>
      </c>
      <c r="B25" s="24" t="s">
        <v>35</v>
      </c>
      <c r="C25" s="24" t="s">
        <v>36</v>
      </c>
      <c r="D25" s="75" t="s">
        <v>309</v>
      </c>
      <c r="E25" s="27" t="s">
        <v>103</v>
      </c>
      <c r="F25" s="27" t="s">
        <v>302</v>
      </c>
      <c r="G25" s="24" t="s">
        <v>375</v>
      </c>
      <c r="H25" s="24">
        <v>6</v>
      </c>
      <c r="I25" s="28" t="s">
        <v>310</v>
      </c>
      <c r="J25" s="28">
        <v>94996.479999999996</v>
      </c>
      <c r="K25" s="29" t="s">
        <v>167</v>
      </c>
      <c r="L25" s="24" t="s">
        <v>168</v>
      </c>
      <c r="M25" s="78" t="s">
        <v>183</v>
      </c>
      <c r="N25" s="24"/>
      <c r="O25" s="24"/>
      <c r="P25" s="24"/>
      <c r="Q25" s="24"/>
      <c r="R25" s="24"/>
      <c r="S25" s="24"/>
      <c r="T25" s="24"/>
      <c r="U25" s="24"/>
      <c r="V25" s="24"/>
      <c r="W25" s="24"/>
      <c r="X25" s="24"/>
      <c r="Y25" s="24"/>
      <c r="Z25" s="24"/>
    </row>
    <row r="26" spans="1:26" ht="193.5" customHeight="1">
      <c r="A26" s="26">
        <v>11</v>
      </c>
      <c r="B26" s="24" t="s">
        <v>35</v>
      </c>
      <c r="C26" s="24" t="s">
        <v>36</v>
      </c>
      <c r="D26" s="27" t="s">
        <v>311</v>
      </c>
      <c r="E26" s="27" t="s">
        <v>312</v>
      </c>
      <c r="F26" s="27"/>
      <c r="G26" s="79" t="s">
        <v>313</v>
      </c>
      <c r="H26" s="24">
        <v>4</v>
      </c>
      <c r="I26" s="28" t="s">
        <v>314</v>
      </c>
      <c r="J26" s="28">
        <v>81371.100000000006</v>
      </c>
      <c r="K26" s="29" t="s">
        <v>167</v>
      </c>
      <c r="L26" s="24" t="s">
        <v>168</v>
      </c>
      <c r="M26" s="78" t="s">
        <v>183</v>
      </c>
      <c r="N26" s="24"/>
      <c r="O26" s="24"/>
      <c r="P26" s="24"/>
      <c r="Q26" s="24"/>
      <c r="R26" s="24"/>
      <c r="S26" s="24"/>
      <c r="T26" s="24"/>
      <c r="U26" s="24"/>
      <c r="V26" s="24"/>
      <c r="W26" s="24"/>
      <c r="X26" s="24"/>
      <c r="Y26" s="24"/>
      <c r="Z26" s="24"/>
    </row>
    <row r="27" spans="1:26" ht="196.5" customHeight="1">
      <c r="A27" s="26">
        <v>12</v>
      </c>
      <c r="B27" s="24" t="s">
        <v>35</v>
      </c>
      <c r="C27" s="24" t="s">
        <v>36</v>
      </c>
      <c r="D27" s="27" t="s">
        <v>315</v>
      </c>
      <c r="E27" s="27" t="s">
        <v>103</v>
      </c>
      <c r="F27" s="27"/>
      <c r="G27" s="24" t="s">
        <v>316</v>
      </c>
      <c r="H27" s="24">
        <v>4</v>
      </c>
      <c r="I27" s="28" t="s">
        <v>317</v>
      </c>
      <c r="J27" s="28">
        <v>80784.14</v>
      </c>
      <c r="K27" s="29" t="s">
        <v>167</v>
      </c>
      <c r="L27" s="24" t="s">
        <v>168</v>
      </c>
      <c r="M27" s="78" t="s">
        <v>183</v>
      </c>
      <c r="N27" s="24"/>
      <c r="O27" s="24"/>
      <c r="P27" s="24"/>
      <c r="Q27" s="24"/>
      <c r="R27" s="24"/>
      <c r="S27" s="24"/>
      <c r="T27" s="24"/>
      <c r="U27" s="24"/>
      <c r="V27" s="24"/>
      <c r="W27" s="24"/>
      <c r="X27" s="24"/>
      <c r="Y27" s="24"/>
      <c r="Z27" s="24"/>
    </row>
    <row r="28" spans="1:26" ht="197.25" customHeight="1">
      <c r="A28" s="26">
        <v>13</v>
      </c>
      <c r="B28" s="24" t="s">
        <v>35</v>
      </c>
      <c r="C28" s="24" t="s">
        <v>36</v>
      </c>
      <c r="D28" s="75" t="s">
        <v>318</v>
      </c>
      <c r="E28" s="27" t="s">
        <v>103</v>
      </c>
      <c r="F28" s="27" t="s">
        <v>302</v>
      </c>
      <c r="G28" s="80" t="s">
        <v>376</v>
      </c>
      <c r="H28" s="24"/>
      <c r="I28" s="28"/>
      <c r="J28" s="28"/>
      <c r="K28" s="29" t="s">
        <v>167</v>
      </c>
      <c r="L28" s="24" t="s">
        <v>168</v>
      </c>
      <c r="M28" s="78" t="s">
        <v>183</v>
      </c>
      <c r="N28" s="24"/>
      <c r="O28" s="24"/>
      <c r="P28" s="24"/>
      <c r="Q28" s="24"/>
      <c r="R28" s="24"/>
      <c r="S28" s="24"/>
      <c r="T28" s="24"/>
      <c r="U28" s="24"/>
      <c r="V28" s="24"/>
      <c r="W28" s="24"/>
      <c r="X28" s="24"/>
      <c r="Y28" s="24"/>
      <c r="Z28" s="24"/>
    </row>
    <row r="29" spans="1:26" ht="198.75" customHeight="1">
      <c r="A29" s="81">
        <v>15</v>
      </c>
      <c r="B29" s="4" t="s">
        <v>35</v>
      </c>
      <c r="C29" s="4" t="s">
        <v>36</v>
      </c>
      <c r="D29" s="75" t="s">
        <v>180</v>
      </c>
      <c r="E29" s="41" t="s">
        <v>181</v>
      </c>
      <c r="F29" s="41" t="s">
        <v>182</v>
      </c>
      <c r="G29" s="4" t="s">
        <v>377</v>
      </c>
      <c r="H29" s="4"/>
      <c r="I29" s="69">
        <v>20000000</v>
      </c>
      <c r="J29" s="69">
        <f>I29/4.4125</f>
        <v>4532577.9036827199</v>
      </c>
      <c r="K29" s="59" t="s">
        <v>167</v>
      </c>
      <c r="L29" s="4" t="s">
        <v>168</v>
      </c>
      <c r="M29" s="82" t="s">
        <v>183</v>
      </c>
      <c r="N29" s="4"/>
      <c r="O29" s="4"/>
      <c r="P29" s="4"/>
      <c r="Q29" s="4"/>
      <c r="R29" s="4"/>
      <c r="S29" s="4"/>
      <c r="T29" s="4"/>
      <c r="U29" s="4"/>
      <c r="V29" s="4"/>
      <c r="W29" s="4"/>
      <c r="X29" s="4"/>
      <c r="Y29" s="4"/>
      <c r="Z29" s="4"/>
    </row>
    <row r="30" spans="1:26" ht="156" customHeight="1">
      <c r="A30" s="81">
        <v>16</v>
      </c>
      <c r="B30" s="4" t="s">
        <v>35</v>
      </c>
      <c r="C30" s="4" t="s">
        <v>36</v>
      </c>
      <c r="D30" s="75" t="s">
        <v>165</v>
      </c>
      <c r="E30" s="41" t="s">
        <v>166</v>
      </c>
      <c r="F30" s="41"/>
      <c r="G30" s="4" t="s">
        <v>365</v>
      </c>
      <c r="H30" s="4">
        <v>24</v>
      </c>
      <c r="I30" s="69"/>
      <c r="J30" s="69"/>
      <c r="K30" s="59" t="s">
        <v>167</v>
      </c>
      <c r="L30" s="4" t="s">
        <v>168</v>
      </c>
      <c r="M30" s="83" t="s">
        <v>169</v>
      </c>
      <c r="N30" s="4"/>
      <c r="O30" s="4"/>
      <c r="P30" s="4"/>
      <c r="Q30" s="4"/>
      <c r="R30" s="4"/>
      <c r="S30" s="4"/>
      <c r="T30" s="4"/>
      <c r="U30" s="4"/>
      <c r="V30" s="4"/>
      <c r="W30" s="4"/>
      <c r="X30" s="4"/>
      <c r="Y30" s="4"/>
      <c r="Z30" s="4"/>
    </row>
    <row r="31" spans="1:26" ht="213.75" customHeight="1">
      <c r="A31" s="84">
        <v>17</v>
      </c>
      <c r="B31" s="61" t="s">
        <v>35</v>
      </c>
      <c r="C31" s="61" t="s">
        <v>36</v>
      </c>
      <c r="D31" s="85" t="s">
        <v>378</v>
      </c>
      <c r="E31" s="86" t="s">
        <v>323</v>
      </c>
      <c r="F31" s="87" t="s">
        <v>324</v>
      </c>
      <c r="G31" s="61" t="s">
        <v>379</v>
      </c>
      <c r="H31" s="61" t="s">
        <v>176</v>
      </c>
      <c r="I31" s="88">
        <v>20000000</v>
      </c>
      <c r="J31" s="88">
        <v>4532578</v>
      </c>
      <c r="K31" s="89" t="s">
        <v>167</v>
      </c>
      <c r="L31" s="61" t="s">
        <v>168</v>
      </c>
      <c r="M31" s="61"/>
      <c r="N31" s="61"/>
      <c r="O31" s="61"/>
      <c r="P31" s="61"/>
      <c r="Q31" s="61"/>
      <c r="R31" s="61"/>
      <c r="S31" s="61"/>
      <c r="T31" s="61"/>
      <c r="U31" s="61"/>
      <c r="V31" s="61"/>
      <c r="W31" s="61"/>
      <c r="X31" s="61"/>
      <c r="Y31" s="61"/>
      <c r="Z31" s="61"/>
    </row>
    <row r="32" spans="1:26" ht="27.75" customHeight="1">
      <c r="A32" s="812" t="s">
        <v>380</v>
      </c>
      <c r="B32" s="810"/>
      <c r="C32" s="810"/>
      <c r="D32" s="810"/>
      <c r="E32" s="810"/>
      <c r="F32" s="810"/>
      <c r="G32" s="810"/>
      <c r="H32" s="810"/>
      <c r="I32" s="810"/>
      <c r="J32" s="810"/>
      <c r="K32" s="810"/>
      <c r="L32" s="810"/>
      <c r="M32" s="810"/>
      <c r="N32" s="810"/>
      <c r="O32" s="810"/>
      <c r="P32" s="810"/>
      <c r="Q32" s="810"/>
      <c r="R32" s="810"/>
      <c r="S32" s="810"/>
      <c r="T32" s="810"/>
      <c r="U32" s="810"/>
      <c r="V32" s="810"/>
      <c r="W32" s="810"/>
      <c r="X32" s="19"/>
      <c r="Y32" s="19"/>
      <c r="Z32" s="19"/>
    </row>
    <row r="33" spans="1:26" ht="111.75" customHeight="1">
      <c r="A33" s="81">
        <v>18</v>
      </c>
      <c r="B33" s="4" t="s">
        <v>287</v>
      </c>
      <c r="C33" s="4" t="s">
        <v>86</v>
      </c>
      <c r="D33" s="4" t="s">
        <v>381</v>
      </c>
      <c r="E33" s="4" t="s">
        <v>382</v>
      </c>
      <c r="F33" s="4" t="s">
        <v>383</v>
      </c>
      <c r="G33" s="4" t="s">
        <v>384</v>
      </c>
      <c r="H33" s="4"/>
      <c r="I33" s="4"/>
      <c r="J33" s="4"/>
      <c r="K33" s="4" t="s">
        <v>90</v>
      </c>
      <c r="L33" s="4" t="s">
        <v>293</v>
      </c>
      <c r="M33" s="805" t="s">
        <v>385</v>
      </c>
      <c r="N33" s="90"/>
      <c r="O33" s="90"/>
      <c r="P33" s="90"/>
      <c r="Q33" s="90"/>
      <c r="R33" s="90"/>
      <c r="S33" s="90"/>
      <c r="T33" s="90"/>
      <c r="U33" s="90"/>
      <c r="V33" s="90"/>
      <c r="W33" s="90"/>
      <c r="X33" s="90"/>
      <c r="Y33" s="90"/>
      <c r="Z33" s="90"/>
    </row>
    <row r="34" spans="1:26" ht="66.75" customHeight="1">
      <c r="A34" s="4">
        <v>19</v>
      </c>
      <c r="B34" s="4" t="s">
        <v>287</v>
      </c>
      <c r="C34" s="4" t="s">
        <v>86</v>
      </c>
      <c r="D34" s="4" t="s">
        <v>386</v>
      </c>
      <c r="E34" s="4" t="s">
        <v>382</v>
      </c>
      <c r="F34" s="4"/>
      <c r="G34" s="4" t="s">
        <v>387</v>
      </c>
      <c r="H34" s="4"/>
      <c r="I34" s="64"/>
      <c r="J34" s="65"/>
      <c r="K34" s="4" t="s">
        <v>90</v>
      </c>
      <c r="L34" s="4" t="s">
        <v>293</v>
      </c>
      <c r="M34" s="814"/>
      <c r="N34" s="4"/>
      <c r="O34" s="4"/>
      <c r="P34" s="4"/>
      <c r="Q34" s="4"/>
      <c r="R34" s="4"/>
      <c r="S34" s="4"/>
      <c r="T34" s="4"/>
      <c r="U34" s="4"/>
      <c r="V34" s="4"/>
      <c r="W34" s="4"/>
      <c r="X34" s="4"/>
      <c r="Y34" s="4"/>
      <c r="Z34" s="4"/>
    </row>
    <row r="35" spans="1:26" ht="48.75" customHeight="1">
      <c r="A35" s="4">
        <v>20</v>
      </c>
      <c r="B35" s="4" t="s">
        <v>287</v>
      </c>
      <c r="C35" s="4" t="s">
        <v>86</v>
      </c>
      <c r="D35" s="4" t="s">
        <v>388</v>
      </c>
      <c r="E35" s="4" t="s">
        <v>382</v>
      </c>
      <c r="F35" s="4"/>
      <c r="G35" s="4" t="s">
        <v>387</v>
      </c>
      <c r="H35" s="4"/>
      <c r="I35" s="64"/>
      <c r="J35" s="65"/>
      <c r="K35" s="4" t="s">
        <v>90</v>
      </c>
      <c r="L35" s="4" t="s">
        <v>293</v>
      </c>
      <c r="M35" s="814"/>
      <c r="N35" s="4"/>
      <c r="O35" s="4"/>
      <c r="P35" s="4"/>
      <c r="Q35" s="4"/>
      <c r="R35" s="4"/>
      <c r="S35" s="4"/>
      <c r="T35" s="4"/>
      <c r="U35" s="4"/>
      <c r="V35" s="4"/>
      <c r="W35" s="4"/>
      <c r="X35" s="4"/>
      <c r="Y35" s="4"/>
      <c r="Z35" s="4"/>
    </row>
    <row r="36" spans="1:26" ht="105.75" customHeight="1">
      <c r="A36" s="4">
        <v>21</v>
      </c>
      <c r="B36" s="4" t="s">
        <v>287</v>
      </c>
      <c r="C36" s="4" t="s">
        <v>86</v>
      </c>
      <c r="D36" s="4" t="s">
        <v>389</v>
      </c>
      <c r="E36" s="4" t="s">
        <v>382</v>
      </c>
      <c r="F36" s="4"/>
      <c r="G36" s="4" t="s">
        <v>387</v>
      </c>
      <c r="H36" s="4"/>
      <c r="I36" s="64"/>
      <c r="J36" s="65"/>
      <c r="K36" s="4" t="s">
        <v>90</v>
      </c>
      <c r="L36" s="4" t="s">
        <v>293</v>
      </c>
      <c r="M36" s="814"/>
      <c r="N36" s="4"/>
      <c r="O36" s="4"/>
      <c r="P36" s="4"/>
      <c r="Q36" s="4"/>
      <c r="R36" s="4"/>
      <c r="S36" s="4"/>
      <c r="T36" s="4"/>
      <c r="U36" s="4"/>
      <c r="V36" s="4"/>
      <c r="W36" s="4"/>
      <c r="X36" s="4"/>
      <c r="Y36" s="4"/>
      <c r="Z36" s="4"/>
    </row>
    <row r="37" spans="1:26" ht="46.5" customHeight="1">
      <c r="A37" s="4">
        <v>22</v>
      </c>
      <c r="B37" s="4" t="s">
        <v>287</v>
      </c>
      <c r="C37" s="4" t="s">
        <v>86</v>
      </c>
      <c r="D37" s="4" t="s">
        <v>390</v>
      </c>
      <c r="E37" s="4" t="s">
        <v>382</v>
      </c>
      <c r="F37" s="4"/>
      <c r="G37" s="4"/>
      <c r="H37" s="4"/>
      <c r="I37" s="64"/>
      <c r="J37" s="65"/>
      <c r="K37" s="4" t="s">
        <v>90</v>
      </c>
      <c r="L37" s="4" t="s">
        <v>293</v>
      </c>
      <c r="M37" s="814"/>
      <c r="N37" s="4"/>
      <c r="O37" s="4"/>
      <c r="P37" s="4"/>
      <c r="Q37" s="4"/>
      <c r="R37" s="4"/>
      <c r="S37" s="4"/>
      <c r="T37" s="4"/>
      <c r="U37" s="4"/>
      <c r="V37" s="4"/>
      <c r="W37" s="4"/>
      <c r="X37" s="4"/>
      <c r="Y37" s="4"/>
      <c r="Z37" s="4"/>
    </row>
    <row r="38" spans="1:26" ht="66" customHeight="1">
      <c r="A38" s="4">
        <v>23</v>
      </c>
      <c r="B38" s="4" t="s">
        <v>287</v>
      </c>
      <c r="C38" s="4" t="s">
        <v>86</v>
      </c>
      <c r="D38" s="4" t="s">
        <v>391</v>
      </c>
      <c r="E38" s="4" t="s">
        <v>392</v>
      </c>
      <c r="F38" s="4"/>
      <c r="G38" s="4" t="s">
        <v>59</v>
      </c>
      <c r="H38" s="4"/>
      <c r="I38" s="4"/>
      <c r="J38" s="59"/>
      <c r="K38" s="4" t="s">
        <v>90</v>
      </c>
      <c r="L38" s="4" t="s">
        <v>293</v>
      </c>
      <c r="M38" s="814"/>
      <c r="N38" s="4"/>
      <c r="O38" s="4"/>
      <c r="P38" s="4"/>
      <c r="Q38" s="4"/>
      <c r="R38" s="4"/>
      <c r="S38" s="4"/>
      <c r="T38" s="4"/>
      <c r="U38" s="4"/>
      <c r="V38" s="4"/>
      <c r="W38" s="4"/>
      <c r="X38" s="4"/>
      <c r="Y38" s="4"/>
      <c r="Z38" s="4"/>
    </row>
    <row r="39" spans="1:26" ht="53.25" customHeight="1">
      <c r="A39" s="4">
        <v>24</v>
      </c>
      <c r="B39" s="4" t="s">
        <v>287</v>
      </c>
      <c r="C39" s="4" t="s">
        <v>86</v>
      </c>
      <c r="D39" s="4" t="s">
        <v>393</v>
      </c>
      <c r="E39" s="4" t="s">
        <v>394</v>
      </c>
      <c r="F39" s="4"/>
      <c r="G39" s="4" t="s">
        <v>59</v>
      </c>
      <c r="H39" s="4"/>
      <c r="I39" s="64"/>
      <c r="J39" s="59"/>
      <c r="K39" s="4" t="s">
        <v>90</v>
      </c>
      <c r="L39" s="4" t="s">
        <v>293</v>
      </c>
      <c r="M39" s="814"/>
      <c r="N39" s="4"/>
      <c r="O39" s="4"/>
      <c r="P39" s="4"/>
      <c r="Q39" s="4"/>
      <c r="R39" s="4"/>
      <c r="S39" s="4"/>
      <c r="T39" s="4"/>
      <c r="U39" s="4"/>
      <c r="V39" s="4"/>
      <c r="W39" s="4"/>
      <c r="X39" s="4"/>
      <c r="Y39" s="4"/>
      <c r="Z39" s="4"/>
    </row>
    <row r="40" spans="1:26" ht="43.5" customHeight="1">
      <c r="A40" s="4">
        <v>25</v>
      </c>
      <c r="B40" s="4" t="s">
        <v>287</v>
      </c>
      <c r="C40" s="4" t="s">
        <v>86</v>
      </c>
      <c r="D40" s="4" t="s">
        <v>395</v>
      </c>
      <c r="E40" s="4" t="s">
        <v>396</v>
      </c>
      <c r="F40" s="4"/>
      <c r="G40" s="4" t="s">
        <v>59</v>
      </c>
      <c r="H40" s="4"/>
      <c r="I40" s="64"/>
      <c r="J40" s="64"/>
      <c r="K40" s="4" t="s">
        <v>90</v>
      </c>
      <c r="L40" s="4" t="s">
        <v>293</v>
      </c>
      <c r="M40" s="814"/>
      <c r="N40" s="4"/>
      <c r="O40" s="4"/>
      <c r="P40" s="4"/>
      <c r="Q40" s="4"/>
      <c r="R40" s="4"/>
      <c r="S40" s="4"/>
      <c r="T40" s="4"/>
      <c r="U40" s="4"/>
      <c r="V40" s="4"/>
      <c r="W40" s="4"/>
      <c r="X40" s="4"/>
      <c r="Y40" s="4"/>
      <c r="Z40" s="4"/>
    </row>
    <row r="41" spans="1:26" ht="90.75" customHeight="1">
      <c r="A41" s="4">
        <v>26</v>
      </c>
      <c r="B41" s="4" t="s">
        <v>287</v>
      </c>
      <c r="C41" s="4" t="s">
        <v>86</v>
      </c>
      <c r="D41" s="4" t="s">
        <v>397</v>
      </c>
      <c r="E41" s="4" t="s">
        <v>398</v>
      </c>
      <c r="F41" s="4"/>
      <c r="G41" s="4"/>
      <c r="H41" s="4"/>
      <c r="I41" s="64"/>
      <c r="J41" s="64"/>
      <c r="K41" s="4" t="s">
        <v>90</v>
      </c>
      <c r="L41" s="4" t="s">
        <v>293</v>
      </c>
      <c r="M41" s="814"/>
      <c r="N41" s="4"/>
      <c r="O41" s="4"/>
      <c r="P41" s="4"/>
      <c r="Q41" s="4"/>
      <c r="R41" s="4"/>
      <c r="S41" s="4"/>
      <c r="T41" s="4"/>
      <c r="U41" s="4"/>
      <c r="V41" s="4"/>
      <c r="W41" s="4"/>
      <c r="X41" s="4"/>
      <c r="Y41" s="4"/>
      <c r="Z41" s="4"/>
    </row>
    <row r="42" spans="1:26" ht="78.75" customHeight="1">
      <c r="A42" s="4">
        <v>27</v>
      </c>
      <c r="B42" s="4" t="s">
        <v>287</v>
      </c>
      <c r="C42" s="4" t="s">
        <v>86</v>
      </c>
      <c r="D42" s="4" t="s">
        <v>399</v>
      </c>
      <c r="E42" s="4" t="s">
        <v>382</v>
      </c>
      <c r="F42" s="4"/>
      <c r="G42" s="4"/>
      <c r="H42" s="4"/>
      <c r="I42" s="64"/>
      <c r="J42" s="64"/>
      <c r="K42" s="4" t="s">
        <v>90</v>
      </c>
      <c r="L42" s="4" t="s">
        <v>293</v>
      </c>
      <c r="M42" s="814"/>
      <c r="N42" s="4"/>
      <c r="O42" s="4"/>
      <c r="P42" s="4"/>
      <c r="Q42" s="4"/>
      <c r="R42" s="4"/>
      <c r="S42" s="4"/>
      <c r="T42" s="4"/>
      <c r="U42" s="4"/>
      <c r="V42" s="4"/>
      <c r="W42" s="4"/>
      <c r="X42" s="4"/>
      <c r="Y42" s="4"/>
      <c r="Z42" s="4"/>
    </row>
    <row r="43" spans="1:26" ht="63.75" customHeight="1">
      <c r="A43" s="4">
        <v>28</v>
      </c>
      <c r="B43" s="4" t="s">
        <v>287</v>
      </c>
      <c r="C43" s="4" t="s">
        <v>86</v>
      </c>
      <c r="D43" s="4" t="s">
        <v>400</v>
      </c>
      <c r="E43" s="4" t="s">
        <v>401</v>
      </c>
      <c r="F43" s="4"/>
      <c r="G43" s="4"/>
      <c r="H43" s="4"/>
      <c r="I43" s="64"/>
      <c r="J43" s="64"/>
      <c r="K43" s="4" t="s">
        <v>90</v>
      </c>
      <c r="L43" s="4" t="s">
        <v>293</v>
      </c>
      <c r="M43" s="814"/>
      <c r="N43" s="4"/>
      <c r="O43" s="4"/>
      <c r="P43" s="4"/>
      <c r="Q43" s="4"/>
      <c r="R43" s="4"/>
      <c r="S43" s="4"/>
      <c r="T43" s="4"/>
      <c r="U43" s="4"/>
      <c r="V43" s="4"/>
      <c r="W43" s="4"/>
      <c r="X43" s="4"/>
      <c r="Y43" s="4"/>
      <c r="Z43" s="4"/>
    </row>
    <row r="44" spans="1:26" ht="95.25" customHeight="1">
      <c r="A44" s="4">
        <v>29</v>
      </c>
      <c r="B44" s="4" t="s">
        <v>287</v>
      </c>
      <c r="C44" s="4" t="s">
        <v>86</v>
      </c>
      <c r="D44" s="4" t="s">
        <v>402</v>
      </c>
      <c r="E44" s="4" t="s">
        <v>403</v>
      </c>
      <c r="F44" s="4"/>
      <c r="G44" s="4"/>
      <c r="H44" s="4"/>
      <c r="I44" s="64"/>
      <c r="J44" s="64"/>
      <c r="K44" s="66" t="s">
        <v>90</v>
      </c>
      <c r="L44" s="66" t="s">
        <v>293</v>
      </c>
      <c r="M44" s="814"/>
      <c r="N44" s="4"/>
      <c r="O44" s="4"/>
      <c r="P44" s="4"/>
      <c r="Q44" s="4"/>
      <c r="R44" s="4"/>
      <c r="S44" s="4"/>
      <c r="T44" s="4"/>
      <c r="U44" s="4"/>
      <c r="V44" s="4"/>
      <c r="W44" s="4"/>
      <c r="X44" s="4"/>
      <c r="Y44" s="4"/>
      <c r="Z44" s="4"/>
    </row>
    <row r="45" spans="1:26" ht="77.25" customHeight="1">
      <c r="A45" s="4">
        <v>30</v>
      </c>
      <c r="B45" s="4" t="s">
        <v>287</v>
      </c>
      <c r="C45" s="4" t="s">
        <v>86</v>
      </c>
      <c r="D45" s="4" t="s">
        <v>404</v>
      </c>
      <c r="E45" s="4" t="s">
        <v>403</v>
      </c>
      <c r="F45" s="4"/>
      <c r="G45" s="4"/>
      <c r="H45" s="4"/>
      <c r="I45" s="64"/>
      <c r="J45" s="91"/>
      <c r="K45" s="66" t="s">
        <v>90</v>
      </c>
      <c r="L45" s="66" t="s">
        <v>293</v>
      </c>
      <c r="M45" s="814"/>
      <c r="N45" s="4"/>
      <c r="O45" s="4"/>
      <c r="P45" s="4"/>
      <c r="Q45" s="4"/>
      <c r="R45" s="4"/>
      <c r="S45" s="4"/>
      <c r="T45" s="4"/>
      <c r="U45" s="4"/>
      <c r="V45" s="4"/>
      <c r="W45" s="4"/>
      <c r="X45" s="4"/>
      <c r="Y45" s="4"/>
      <c r="Z45" s="4"/>
    </row>
    <row r="46" spans="1:26" ht="66" customHeight="1">
      <c r="A46" s="4">
        <v>31</v>
      </c>
      <c r="B46" s="4" t="s">
        <v>287</v>
      </c>
      <c r="C46" s="4" t="s">
        <v>86</v>
      </c>
      <c r="D46" s="4" t="s">
        <v>405</v>
      </c>
      <c r="E46" s="4" t="s">
        <v>403</v>
      </c>
      <c r="F46" s="4"/>
      <c r="G46" s="4"/>
      <c r="H46" s="4"/>
      <c r="I46" s="64"/>
      <c r="J46" s="91"/>
      <c r="K46" s="4" t="s">
        <v>90</v>
      </c>
      <c r="L46" s="4" t="s">
        <v>293</v>
      </c>
      <c r="M46" s="814"/>
      <c r="N46" s="4"/>
      <c r="O46" s="4"/>
      <c r="P46" s="4"/>
      <c r="Q46" s="4"/>
      <c r="R46" s="4"/>
      <c r="S46" s="4"/>
      <c r="T46" s="4"/>
      <c r="U46" s="4"/>
      <c r="V46" s="4"/>
      <c r="W46" s="4"/>
      <c r="X46" s="4"/>
      <c r="Y46" s="4"/>
      <c r="Z46" s="4"/>
    </row>
    <row r="47" spans="1:26" ht="84" customHeight="1">
      <c r="A47" s="4">
        <v>32</v>
      </c>
      <c r="B47" s="4" t="s">
        <v>287</v>
      </c>
      <c r="C47" s="4" t="s">
        <v>86</v>
      </c>
      <c r="D47" s="4" t="s">
        <v>406</v>
      </c>
      <c r="E47" s="4" t="s">
        <v>403</v>
      </c>
      <c r="F47" s="4"/>
      <c r="G47" s="4"/>
      <c r="H47" s="4"/>
      <c r="I47" s="64"/>
      <c r="J47" s="64"/>
      <c r="K47" s="4" t="s">
        <v>90</v>
      </c>
      <c r="L47" s="4" t="s">
        <v>293</v>
      </c>
      <c r="M47" s="814"/>
      <c r="N47" s="4"/>
      <c r="O47" s="4"/>
      <c r="P47" s="4"/>
      <c r="Q47" s="4"/>
      <c r="R47" s="4"/>
      <c r="S47" s="4"/>
      <c r="T47" s="4"/>
      <c r="U47" s="4"/>
      <c r="V47" s="4"/>
      <c r="W47" s="4"/>
      <c r="X47" s="4"/>
      <c r="Y47" s="4"/>
      <c r="Z47" s="4"/>
    </row>
    <row r="48" spans="1:26" ht="73.5" customHeight="1">
      <c r="A48" s="4">
        <v>33</v>
      </c>
      <c r="B48" s="4" t="s">
        <v>287</v>
      </c>
      <c r="C48" s="4" t="s">
        <v>86</v>
      </c>
      <c r="D48" s="4" t="s">
        <v>407</v>
      </c>
      <c r="E48" s="4" t="s">
        <v>403</v>
      </c>
      <c r="F48" s="4"/>
      <c r="G48" s="4"/>
      <c r="H48" s="4"/>
      <c r="I48" s="64"/>
      <c r="J48" s="64"/>
      <c r="K48" s="4" t="s">
        <v>90</v>
      </c>
      <c r="L48" s="4" t="s">
        <v>293</v>
      </c>
      <c r="M48" s="814"/>
      <c r="N48" s="4"/>
      <c r="O48" s="4"/>
      <c r="P48" s="4"/>
      <c r="Q48" s="4"/>
      <c r="R48" s="4"/>
      <c r="S48" s="4"/>
      <c r="T48" s="4"/>
      <c r="U48" s="4"/>
      <c r="V48" s="4"/>
      <c r="W48" s="4"/>
      <c r="X48" s="4"/>
      <c r="Y48" s="4"/>
      <c r="Z48" s="4"/>
    </row>
    <row r="49" spans="1:26" ht="90" customHeight="1">
      <c r="A49" s="4">
        <v>34</v>
      </c>
      <c r="B49" s="4" t="s">
        <v>287</v>
      </c>
      <c r="C49" s="4" t="s">
        <v>86</v>
      </c>
      <c r="D49" s="71" t="s">
        <v>408</v>
      </c>
      <c r="E49" s="4" t="s">
        <v>403</v>
      </c>
      <c r="F49" s="4"/>
      <c r="G49" s="92" t="s">
        <v>409</v>
      </c>
      <c r="H49" s="4"/>
      <c r="I49" s="64"/>
      <c r="J49" s="64"/>
      <c r="K49" s="4" t="s">
        <v>90</v>
      </c>
      <c r="L49" s="4" t="s">
        <v>293</v>
      </c>
      <c r="M49" s="814"/>
      <c r="N49" s="4"/>
      <c r="O49" s="4"/>
      <c r="P49" s="4"/>
      <c r="Q49" s="4"/>
      <c r="R49" s="4"/>
      <c r="S49" s="4"/>
      <c r="T49" s="4"/>
      <c r="U49" s="4"/>
      <c r="V49" s="4"/>
      <c r="W49" s="4"/>
      <c r="X49" s="4"/>
      <c r="Y49" s="4"/>
      <c r="Z49" s="4"/>
    </row>
    <row r="50" spans="1:26" ht="80.25" customHeight="1">
      <c r="A50" s="4">
        <v>35</v>
      </c>
      <c r="B50" s="4" t="s">
        <v>287</v>
      </c>
      <c r="C50" s="4" t="s">
        <v>86</v>
      </c>
      <c r="D50" s="71" t="s">
        <v>410</v>
      </c>
      <c r="E50" s="4" t="s">
        <v>403</v>
      </c>
      <c r="F50" s="4"/>
      <c r="G50" s="92" t="s">
        <v>409</v>
      </c>
      <c r="H50" s="4"/>
      <c r="I50" s="64"/>
      <c r="J50" s="64"/>
      <c r="K50" s="4" t="s">
        <v>90</v>
      </c>
      <c r="L50" s="4" t="s">
        <v>293</v>
      </c>
      <c r="M50" s="814"/>
      <c r="N50" s="4"/>
      <c r="O50" s="4"/>
      <c r="P50" s="4"/>
      <c r="Q50" s="4"/>
      <c r="R50" s="4"/>
      <c r="S50" s="4"/>
      <c r="T50" s="4"/>
      <c r="U50" s="4"/>
      <c r="V50" s="4"/>
      <c r="W50" s="4"/>
      <c r="X50" s="4"/>
      <c r="Y50" s="4"/>
      <c r="Z50" s="4"/>
    </row>
    <row r="51" spans="1:26" ht="103.5" customHeight="1">
      <c r="A51" s="4">
        <v>36</v>
      </c>
      <c r="B51" s="4" t="s">
        <v>287</v>
      </c>
      <c r="C51" s="4" t="s">
        <v>86</v>
      </c>
      <c r="D51" s="71" t="s">
        <v>411</v>
      </c>
      <c r="E51" s="4" t="s">
        <v>403</v>
      </c>
      <c r="F51" s="4"/>
      <c r="G51" s="92" t="s">
        <v>409</v>
      </c>
      <c r="H51" s="4"/>
      <c r="I51" s="64"/>
      <c r="J51" s="64"/>
      <c r="K51" s="4" t="s">
        <v>90</v>
      </c>
      <c r="L51" s="4" t="s">
        <v>293</v>
      </c>
      <c r="M51" s="814"/>
      <c r="N51" s="4"/>
      <c r="O51" s="4"/>
      <c r="P51" s="4"/>
      <c r="Q51" s="4"/>
      <c r="R51" s="4"/>
      <c r="S51" s="4"/>
      <c r="T51" s="4"/>
      <c r="U51" s="4"/>
      <c r="V51" s="4"/>
      <c r="W51" s="4"/>
      <c r="X51" s="4"/>
      <c r="Y51" s="4"/>
      <c r="Z51" s="4"/>
    </row>
    <row r="52" spans="1:26" ht="97.5" customHeight="1">
      <c r="A52" s="4">
        <v>37</v>
      </c>
      <c r="B52" s="4" t="s">
        <v>287</v>
      </c>
      <c r="C52" s="4" t="s">
        <v>86</v>
      </c>
      <c r="D52" s="71" t="s">
        <v>412</v>
      </c>
      <c r="E52" s="4" t="s">
        <v>403</v>
      </c>
      <c r="F52" s="66"/>
      <c r="G52" s="92" t="s">
        <v>409</v>
      </c>
      <c r="H52" s="66"/>
      <c r="I52" s="93"/>
      <c r="J52" s="93"/>
      <c r="K52" s="4" t="s">
        <v>90</v>
      </c>
      <c r="L52" s="4" t="s">
        <v>293</v>
      </c>
      <c r="M52" s="814"/>
      <c r="N52" s="66"/>
      <c r="O52" s="66"/>
      <c r="P52" s="66"/>
      <c r="Q52" s="66"/>
      <c r="R52" s="66"/>
      <c r="S52" s="66"/>
      <c r="T52" s="66"/>
      <c r="U52" s="66"/>
      <c r="V52" s="66"/>
      <c r="W52" s="66"/>
      <c r="X52" s="66"/>
      <c r="Y52" s="66"/>
      <c r="Z52" s="66"/>
    </row>
    <row r="53" spans="1:26" ht="108" customHeight="1">
      <c r="A53" s="66">
        <v>38</v>
      </c>
      <c r="B53" s="4" t="s">
        <v>287</v>
      </c>
      <c r="C53" s="4" t="s">
        <v>86</v>
      </c>
      <c r="D53" s="92" t="s">
        <v>413</v>
      </c>
      <c r="E53" s="4" t="s">
        <v>403</v>
      </c>
      <c r="F53" s="66"/>
      <c r="G53" s="92" t="s">
        <v>409</v>
      </c>
      <c r="H53" s="66"/>
      <c r="I53" s="93"/>
      <c r="J53" s="93"/>
      <c r="K53" s="4" t="s">
        <v>90</v>
      </c>
      <c r="L53" s="4" t="s">
        <v>293</v>
      </c>
      <c r="M53" s="814"/>
      <c r="N53" s="66"/>
      <c r="O53" s="66"/>
      <c r="P53" s="66"/>
      <c r="Q53" s="66"/>
      <c r="R53" s="66"/>
      <c r="S53" s="66"/>
      <c r="T53" s="66"/>
      <c r="U53" s="66"/>
      <c r="V53" s="66"/>
      <c r="W53" s="66"/>
      <c r="X53" s="66"/>
      <c r="Y53" s="66"/>
      <c r="Z53" s="66"/>
    </row>
    <row r="54" spans="1:26" ht="82.5" customHeight="1">
      <c r="A54" s="66">
        <v>39</v>
      </c>
      <c r="B54" s="4" t="s">
        <v>287</v>
      </c>
      <c r="C54" s="4" t="s">
        <v>86</v>
      </c>
      <c r="D54" s="92" t="s">
        <v>414</v>
      </c>
      <c r="E54" s="4" t="s">
        <v>403</v>
      </c>
      <c r="F54" s="66"/>
      <c r="G54" s="92" t="s">
        <v>409</v>
      </c>
      <c r="H54" s="66"/>
      <c r="I54" s="93"/>
      <c r="J54" s="93"/>
      <c r="K54" s="4" t="s">
        <v>90</v>
      </c>
      <c r="L54" s="4" t="s">
        <v>293</v>
      </c>
      <c r="M54" s="814"/>
      <c r="N54" s="66"/>
      <c r="O54" s="66"/>
      <c r="P54" s="66"/>
      <c r="Q54" s="66"/>
      <c r="R54" s="66"/>
      <c r="S54" s="66"/>
      <c r="T54" s="66"/>
      <c r="U54" s="66"/>
      <c r="V54" s="66"/>
      <c r="W54" s="66"/>
      <c r="X54" s="66"/>
      <c r="Y54" s="66"/>
      <c r="Z54" s="66"/>
    </row>
    <row r="55" spans="1:26" ht="91.5" customHeight="1">
      <c r="A55" s="66">
        <v>40</v>
      </c>
      <c r="B55" s="4" t="s">
        <v>287</v>
      </c>
      <c r="C55" s="4" t="s">
        <v>86</v>
      </c>
      <c r="D55" s="92" t="s">
        <v>415</v>
      </c>
      <c r="E55" s="4" t="s">
        <v>403</v>
      </c>
      <c r="F55" s="66"/>
      <c r="G55" s="92" t="s">
        <v>409</v>
      </c>
      <c r="H55" s="66"/>
      <c r="I55" s="93"/>
      <c r="J55" s="93"/>
      <c r="K55" s="4" t="s">
        <v>90</v>
      </c>
      <c r="L55" s="4" t="s">
        <v>293</v>
      </c>
      <c r="M55" s="814"/>
      <c r="N55" s="66"/>
      <c r="O55" s="66"/>
      <c r="P55" s="66"/>
      <c r="Q55" s="66"/>
      <c r="R55" s="66"/>
      <c r="S55" s="66"/>
      <c r="T55" s="66"/>
      <c r="U55" s="66"/>
      <c r="V55" s="66"/>
      <c r="W55" s="66"/>
      <c r="X55" s="66"/>
      <c r="Y55" s="66"/>
      <c r="Z55" s="66"/>
    </row>
    <row r="56" spans="1:26" ht="96.75" customHeight="1">
      <c r="A56" s="66">
        <v>41</v>
      </c>
      <c r="B56" s="4" t="s">
        <v>287</v>
      </c>
      <c r="C56" s="4" t="s">
        <v>86</v>
      </c>
      <c r="D56" s="66" t="s">
        <v>416</v>
      </c>
      <c r="E56" s="4" t="s">
        <v>403</v>
      </c>
      <c r="F56" s="66" t="s">
        <v>417</v>
      </c>
      <c r="G56" s="66" t="s">
        <v>418</v>
      </c>
      <c r="H56" s="66"/>
      <c r="I56" s="93"/>
      <c r="J56" s="93"/>
      <c r="K56" s="4" t="s">
        <v>90</v>
      </c>
      <c r="L56" s="4" t="s">
        <v>293</v>
      </c>
      <c r="M56" s="814"/>
      <c r="N56" s="66"/>
      <c r="O56" s="66"/>
      <c r="P56" s="66"/>
      <c r="Q56" s="66"/>
      <c r="R56" s="66"/>
      <c r="S56" s="66"/>
      <c r="T56" s="66"/>
      <c r="U56" s="66"/>
      <c r="V56" s="66"/>
      <c r="W56" s="66"/>
      <c r="X56" s="66"/>
      <c r="Y56" s="66"/>
      <c r="Z56" s="66"/>
    </row>
    <row r="57" spans="1:26" ht="50.25" customHeight="1">
      <c r="A57" s="66">
        <v>42</v>
      </c>
      <c r="B57" s="4" t="s">
        <v>287</v>
      </c>
      <c r="C57" s="4" t="s">
        <v>86</v>
      </c>
      <c r="D57" s="92" t="s">
        <v>419</v>
      </c>
      <c r="E57" s="4" t="s">
        <v>403</v>
      </c>
      <c r="F57" s="66"/>
      <c r="G57" s="92" t="s">
        <v>420</v>
      </c>
      <c r="H57" s="66"/>
      <c r="I57" s="93"/>
      <c r="J57" s="93"/>
      <c r="K57" s="4" t="s">
        <v>90</v>
      </c>
      <c r="L57" s="4" t="s">
        <v>293</v>
      </c>
      <c r="M57" s="814"/>
      <c r="N57" s="66"/>
      <c r="O57" s="66"/>
      <c r="P57" s="66"/>
      <c r="Q57" s="66"/>
      <c r="R57" s="66"/>
      <c r="S57" s="66"/>
      <c r="T57" s="66"/>
      <c r="U57" s="66"/>
      <c r="V57" s="66"/>
      <c r="W57" s="66"/>
      <c r="X57" s="66"/>
      <c r="Y57" s="66"/>
      <c r="Z57" s="66"/>
    </row>
    <row r="58" spans="1:26" ht="52.5" customHeight="1">
      <c r="A58" s="66">
        <v>43</v>
      </c>
      <c r="B58" s="4" t="s">
        <v>287</v>
      </c>
      <c r="C58" s="4" t="s">
        <v>86</v>
      </c>
      <c r="D58" s="92" t="s">
        <v>421</v>
      </c>
      <c r="E58" s="4" t="s">
        <v>403</v>
      </c>
      <c r="F58" s="66"/>
      <c r="G58" s="92" t="s">
        <v>422</v>
      </c>
      <c r="H58" s="66"/>
      <c r="I58" s="93"/>
      <c r="J58" s="93"/>
      <c r="K58" s="4" t="s">
        <v>90</v>
      </c>
      <c r="L58" s="4" t="s">
        <v>293</v>
      </c>
      <c r="M58" s="814"/>
      <c r="N58" s="66"/>
      <c r="O58" s="66"/>
      <c r="P58" s="66"/>
      <c r="Q58" s="66"/>
      <c r="R58" s="66"/>
      <c r="S58" s="66"/>
      <c r="T58" s="66"/>
      <c r="U58" s="66"/>
      <c r="V58" s="66"/>
      <c r="W58" s="66"/>
      <c r="X58" s="66"/>
      <c r="Y58" s="66"/>
      <c r="Z58" s="66"/>
    </row>
    <row r="59" spans="1:26" ht="52.5" customHeight="1">
      <c r="A59" s="66">
        <v>44</v>
      </c>
      <c r="B59" s="4" t="s">
        <v>287</v>
      </c>
      <c r="C59" s="4" t="s">
        <v>86</v>
      </c>
      <c r="D59" s="92" t="s">
        <v>423</v>
      </c>
      <c r="E59" s="4" t="s">
        <v>403</v>
      </c>
      <c r="F59" s="66"/>
      <c r="G59" s="92" t="s">
        <v>424</v>
      </c>
      <c r="H59" s="66"/>
      <c r="I59" s="93"/>
      <c r="J59" s="93"/>
      <c r="K59" s="4" t="s">
        <v>90</v>
      </c>
      <c r="L59" s="4" t="s">
        <v>293</v>
      </c>
      <c r="M59" s="814"/>
      <c r="N59" s="66"/>
      <c r="O59" s="66"/>
      <c r="P59" s="66"/>
      <c r="Q59" s="66"/>
      <c r="R59" s="66"/>
      <c r="S59" s="66"/>
      <c r="T59" s="66"/>
      <c r="U59" s="66"/>
      <c r="V59" s="66"/>
      <c r="W59" s="66"/>
      <c r="X59" s="66"/>
      <c r="Y59" s="66"/>
      <c r="Z59" s="66"/>
    </row>
    <row r="60" spans="1:26" ht="79.5" customHeight="1">
      <c r="A60" s="66">
        <v>45</v>
      </c>
      <c r="B60" s="4" t="s">
        <v>287</v>
      </c>
      <c r="C60" s="4" t="s">
        <v>86</v>
      </c>
      <c r="D60" s="66" t="s">
        <v>425</v>
      </c>
      <c r="E60" s="4" t="s">
        <v>403</v>
      </c>
      <c r="F60" s="66"/>
      <c r="G60" s="66"/>
      <c r="H60" s="66"/>
      <c r="I60" s="93"/>
      <c r="J60" s="93"/>
      <c r="K60" s="4" t="s">
        <v>90</v>
      </c>
      <c r="L60" s="4" t="s">
        <v>293</v>
      </c>
      <c r="M60" s="814"/>
      <c r="N60" s="66"/>
      <c r="O60" s="66"/>
      <c r="P60" s="66"/>
      <c r="Q60" s="66"/>
      <c r="R60" s="66"/>
      <c r="S60" s="66"/>
      <c r="T60" s="66"/>
      <c r="U60" s="66"/>
      <c r="V60" s="66"/>
      <c r="W60" s="66"/>
      <c r="X60" s="66"/>
      <c r="Y60" s="66"/>
      <c r="Z60" s="66"/>
    </row>
    <row r="61" spans="1:26" ht="51.75" customHeight="1">
      <c r="A61" s="66">
        <v>46</v>
      </c>
      <c r="B61" s="4" t="s">
        <v>287</v>
      </c>
      <c r="C61" s="4" t="s">
        <v>86</v>
      </c>
      <c r="D61" s="66" t="s">
        <v>426</v>
      </c>
      <c r="E61" s="4" t="s">
        <v>403</v>
      </c>
      <c r="F61" s="66"/>
      <c r="G61" s="66"/>
      <c r="H61" s="66"/>
      <c r="I61" s="93"/>
      <c r="J61" s="93"/>
      <c r="K61" s="4" t="s">
        <v>90</v>
      </c>
      <c r="L61" s="4" t="s">
        <v>293</v>
      </c>
      <c r="M61" s="814"/>
      <c r="N61" s="66"/>
      <c r="O61" s="66"/>
      <c r="P61" s="66"/>
      <c r="Q61" s="66"/>
      <c r="R61" s="66"/>
      <c r="S61" s="66"/>
      <c r="T61" s="66"/>
      <c r="U61" s="66"/>
      <c r="V61" s="66"/>
      <c r="W61" s="66"/>
      <c r="X61" s="66"/>
      <c r="Y61" s="66"/>
      <c r="Z61" s="66"/>
    </row>
    <row r="62" spans="1:26" ht="92.25" customHeight="1">
      <c r="A62" s="66">
        <v>47</v>
      </c>
      <c r="B62" s="4" t="s">
        <v>287</v>
      </c>
      <c r="C62" s="4" t="s">
        <v>86</v>
      </c>
      <c r="D62" s="66" t="s">
        <v>427</v>
      </c>
      <c r="E62" s="4" t="s">
        <v>403</v>
      </c>
      <c r="F62" s="66"/>
      <c r="G62" s="66"/>
      <c r="H62" s="66"/>
      <c r="I62" s="93"/>
      <c r="J62" s="93"/>
      <c r="K62" s="4" t="s">
        <v>90</v>
      </c>
      <c r="L62" s="4" t="s">
        <v>293</v>
      </c>
      <c r="M62" s="814"/>
      <c r="N62" s="66"/>
      <c r="O62" s="66"/>
      <c r="P62" s="66"/>
      <c r="Q62" s="66"/>
      <c r="R62" s="66"/>
      <c r="S62" s="66"/>
      <c r="T62" s="66"/>
      <c r="U62" s="66"/>
      <c r="V62" s="66"/>
      <c r="W62" s="66"/>
      <c r="X62" s="66"/>
      <c r="Y62" s="66"/>
      <c r="Z62" s="66"/>
    </row>
    <row r="63" spans="1:26" ht="86.25" customHeight="1">
      <c r="A63" s="66">
        <v>48</v>
      </c>
      <c r="B63" s="4" t="s">
        <v>287</v>
      </c>
      <c r="C63" s="4" t="s">
        <v>86</v>
      </c>
      <c r="D63" s="66" t="s">
        <v>428</v>
      </c>
      <c r="E63" s="4" t="s">
        <v>403</v>
      </c>
      <c r="F63" s="66"/>
      <c r="G63" s="66"/>
      <c r="H63" s="66"/>
      <c r="I63" s="93"/>
      <c r="J63" s="93"/>
      <c r="K63" s="4" t="s">
        <v>90</v>
      </c>
      <c r="L63" s="4" t="s">
        <v>293</v>
      </c>
      <c r="M63" s="814"/>
      <c r="N63" s="66"/>
      <c r="O63" s="66"/>
      <c r="P63" s="66"/>
      <c r="Q63" s="66"/>
      <c r="R63" s="66"/>
      <c r="S63" s="66"/>
      <c r="T63" s="66"/>
      <c r="U63" s="66"/>
      <c r="V63" s="66"/>
      <c r="W63" s="66"/>
      <c r="X63" s="66"/>
      <c r="Y63" s="66"/>
      <c r="Z63" s="66"/>
    </row>
    <row r="64" spans="1:26" ht="84.75" customHeight="1">
      <c r="A64" s="66">
        <v>49</v>
      </c>
      <c r="B64" s="4" t="s">
        <v>287</v>
      </c>
      <c r="C64" s="4" t="s">
        <v>86</v>
      </c>
      <c r="D64" s="66" t="s">
        <v>429</v>
      </c>
      <c r="E64" s="4" t="s">
        <v>403</v>
      </c>
      <c r="F64" s="66"/>
      <c r="G64" s="66"/>
      <c r="H64" s="66"/>
      <c r="I64" s="93"/>
      <c r="J64" s="93"/>
      <c r="K64" s="4" t="s">
        <v>90</v>
      </c>
      <c r="L64" s="4" t="s">
        <v>293</v>
      </c>
      <c r="M64" s="814"/>
      <c r="N64" s="66"/>
      <c r="O64" s="66"/>
      <c r="P64" s="66"/>
      <c r="Q64" s="66"/>
      <c r="R64" s="66"/>
      <c r="S64" s="66"/>
      <c r="T64" s="66"/>
      <c r="U64" s="66"/>
      <c r="V64" s="66"/>
      <c r="W64" s="66"/>
      <c r="X64" s="66"/>
      <c r="Y64" s="66"/>
      <c r="Z64" s="66"/>
    </row>
    <row r="65" spans="1:26" ht="78.75" customHeight="1">
      <c r="A65" s="66">
        <v>50</v>
      </c>
      <c r="B65" s="4" t="s">
        <v>287</v>
      </c>
      <c r="C65" s="4" t="s">
        <v>86</v>
      </c>
      <c r="D65" s="66" t="s">
        <v>430</v>
      </c>
      <c r="E65" s="4" t="s">
        <v>403</v>
      </c>
      <c r="F65" s="66"/>
      <c r="G65" s="66"/>
      <c r="H65" s="66"/>
      <c r="I65" s="93"/>
      <c r="J65" s="93"/>
      <c r="K65" s="4" t="s">
        <v>90</v>
      </c>
      <c r="L65" s="4" t="s">
        <v>293</v>
      </c>
      <c r="M65" s="814"/>
      <c r="N65" s="66"/>
      <c r="O65" s="66"/>
      <c r="P65" s="66"/>
      <c r="Q65" s="66"/>
      <c r="R65" s="66"/>
      <c r="S65" s="66"/>
      <c r="T65" s="66"/>
      <c r="U65" s="66"/>
      <c r="V65" s="66"/>
      <c r="W65" s="66"/>
      <c r="X65" s="66"/>
      <c r="Y65" s="66"/>
      <c r="Z65" s="66"/>
    </row>
    <row r="66" spans="1:26" ht="39" customHeight="1">
      <c r="A66" s="66">
        <v>51</v>
      </c>
      <c r="B66" s="4" t="s">
        <v>287</v>
      </c>
      <c r="C66" s="4" t="s">
        <v>86</v>
      </c>
      <c r="D66" s="66" t="s">
        <v>431</v>
      </c>
      <c r="E66" s="4" t="s">
        <v>403</v>
      </c>
      <c r="F66" s="66"/>
      <c r="G66" s="66"/>
      <c r="H66" s="66"/>
      <c r="I66" s="93"/>
      <c r="J66" s="93"/>
      <c r="K66" s="4" t="s">
        <v>90</v>
      </c>
      <c r="L66" s="4" t="s">
        <v>293</v>
      </c>
      <c r="M66" s="814"/>
      <c r="N66" s="66"/>
      <c r="O66" s="66"/>
      <c r="P66" s="66"/>
      <c r="Q66" s="66"/>
      <c r="R66" s="66"/>
      <c r="S66" s="66"/>
      <c r="T66" s="66"/>
      <c r="U66" s="66"/>
      <c r="V66" s="66"/>
      <c r="W66" s="66"/>
      <c r="X66" s="66"/>
      <c r="Y66" s="66"/>
      <c r="Z66" s="66"/>
    </row>
    <row r="67" spans="1:26" ht="56.25" customHeight="1">
      <c r="A67" s="66">
        <v>52</v>
      </c>
      <c r="B67" s="4" t="s">
        <v>287</v>
      </c>
      <c r="C67" s="4" t="s">
        <v>86</v>
      </c>
      <c r="D67" s="92" t="s">
        <v>432</v>
      </c>
      <c r="E67" s="4" t="s">
        <v>403</v>
      </c>
      <c r="F67" s="66"/>
      <c r="G67" s="92" t="s">
        <v>433</v>
      </c>
      <c r="H67" s="66"/>
      <c r="I67" s="93"/>
      <c r="J67" s="93"/>
      <c r="K67" s="4" t="s">
        <v>90</v>
      </c>
      <c r="L67" s="4" t="s">
        <v>293</v>
      </c>
      <c r="M67" s="814"/>
      <c r="N67" s="66"/>
      <c r="O67" s="66"/>
      <c r="P67" s="66"/>
      <c r="Q67" s="66"/>
      <c r="R67" s="66"/>
      <c r="S67" s="66"/>
      <c r="T67" s="66"/>
      <c r="U67" s="66"/>
      <c r="V67" s="66"/>
      <c r="W67" s="66"/>
      <c r="X67" s="66"/>
      <c r="Y67" s="66"/>
      <c r="Z67" s="66"/>
    </row>
    <row r="68" spans="1:26" ht="54" customHeight="1">
      <c r="A68" s="66">
        <v>53</v>
      </c>
      <c r="B68" s="4" t="s">
        <v>287</v>
      </c>
      <c r="C68" s="4" t="s">
        <v>86</v>
      </c>
      <c r="D68" s="66" t="s">
        <v>434</v>
      </c>
      <c r="E68" s="4" t="s">
        <v>403</v>
      </c>
      <c r="F68" s="66"/>
      <c r="G68" s="92" t="s">
        <v>433</v>
      </c>
      <c r="H68" s="66"/>
      <c r="I68" s="93"/>
      <c r="J68" s="93"/>
      <c r="K68" s="4" t="s">
        <v>90</v>
      </c>
      <c r="L68" s="4" t="s">
        <v>293</v>
      </c>
      <c r="M68" s="814"/>
      <c r="N68" s="66"/>
      <c r="O68" s="66"/>
      <c r="P68" s="66"/>
      <c r="Q68" s="66"/>
      <c r="R68" s="66"/>
      <c r="S68" s="66"/>
      <c r="T68" s="66"/>
      <c r="U68" s="66"/>
      <c r="V68" s="66"/>
      <c r="W68" s="66"/>
      <c r="X68" s="66"/>
      <c r="Y68" s="66"/>
      <c r="Z68" s="66"/>
    </row>
    <row r="69" spans="1:26" ht="51" customHeight="1">
      <c r="A69" s="66">
        <v>54</v>
      </c>
      <c r="B69" s="4" t="s">
        <v>287</v>
      </c>
      <c r="C69" s="4" t="s">
        <v>86</v>
      </c>
      <c r="D69" s="66" t="s">
        <v>435</v>
      </c>
      <c r="E69" s="4" t="s">
        <v>403</v>
      </c>
      <c r="F69" s="66"/>
      <c r="G69" s="66"/>
      <c r="H69" s="66"/>
      <c r="I69" s="93"/>
      <c r="J69" s="93"/>
      <c r="K69" s="4" t="s">
        <v>90</v>
      </c>
      <c r="L69" s="4" t="s">
        <v>293</v>
      </c>
      <c r="M69" s="814"/>
      <c r="N69" s="66"/>
      <c r="O69" s="66"/>
      <c r="P69" s="66"/>
      <c r="Q69" s="66"/>
      <c r="R69" s="66"/>
      <c r="S69" s="66"/>
      <c r="T69" s="66"/>
      <c r="U69" s="66"/>
      <c r="V69" s="66"/>
      <c r="W69" s="66"/>
      <c r="X69" s="66"/>
      <c r="Y69" s="66"/>
      <c r="Z69" s="66"/>
    </row>
    <row r="70" spans="1:26" ht="51" customHeight="1">
      <c r="A70" s="66">
        <v>55</v>
      </c>
      <c r="B70" s="4" t="s">
        <v>287</v>
      </c>
      <c r="C70" s="4" t="s">
        <v>86</v>
      </c>
      <c r="D70" s="66" t="s">
        <v>436</v>
      </c>
      <c r="E70" s="4" t="s">
        <v>403</v>
      </c>
      <c r="F70" s="66"/>
      <c r="G70" s="66"/>
      <c r="H70" s="66"/>
      <c r="I70" s="93"/>
      <c r="J70" s="93"/>
      <c r="K70" s="4" t="s">
        <v>90</v>
      </c>
      <c r="L70" s="4" t="s">
        <v>293</v>
      </c>
      <c r="M70" s="814"/>
      <c r="N70" s="66"/>
      <c r="O70" s="66"/>
      <c r="P70" s="66"/>
      <c r="Q70" s="66"/>
      <c r="R70" s="66"/>
      <c r="S70" s="66"/>
      <c r="T70" s="66"/>
      <c r="U70" s="66"/>
      <c r="V70" s="66"/>
      <c r="W70" s="66"/>
      <c r="X70" s="66"/>
      <c r="Y70" s="66"/>
      <c r="Z70" s="66"/>
    </row>
    <row r="71" spans="1:26" ht="54.75" customHeight="1">
      <c r="A71" s="66">
        <v>58</v>
      </c>
      <c r="B71" s="4" t="s">
        <v>287</v>
      </c>
      <c r="C71" s="4" t="s">
        <v>86</v>
      </c>
      <c r="D71" s="66" t="s">
        <v>437</v>
      </c>
      <c r="E71" s="4" t="s">
        <v>403</v>
      </c>
      <c r="F71" s="66"/>
      <c r="G71" s="66"/>
      <c r="H71" s="66"/>
      <c r="I71" s="93"/>
      <c r="J71" s="93"/>
      <c r="K71" s="4" t="s">
        <v>90</v>
      </c>
      <c r="L71" s="4" t="s">
        <v>293</v>
      </c>
      <c r="M71" s="814"/>
      <c r="N71" s="66"/>
      <c r="O71" s="66"/>
      <c r="P71" s="66"/>
      <c r="Q71" s="66"/>
      <c r="R71" s="66"/>
      <c r="S71" s="66"/>
      <c r="T71" s="66"/>
      <c r="U71" s="66"/>
      <c r="V71" s="66"/>
      <c r="W71" s="66"/>
      <c r="X71" s="66"/>
      <c r="Y71" s="66"/>
      <c r="Z71" s="66"/>
    </row>
    <row r="72" spans="1:26" ht="42.75" customHeight="1">
      <c r="A72" s="66">
        <v>59</v>
      </c>
      <c r="B72" s="4" t="s">
        <v>287</v>
      </c>
      <c r="C72" s="4" t="s">
        <v>86</v>
      </c>
      <c r="D72" s="66" t="s">
        <v>438</v>
      </c>
      <c r="E72" s="4" t="s">
        <v>403</v>
      </c>
      <c r="F72" s="66"/>
      <c r="G72" s="66"/>
      <c r="H72" s="66"/>
      <c r="I72" s="93"/>
      <c r="J72" s="93"/>
      <c r="K72" s="4" t="s">
        <v>90</v>
      </c>
      <c r="L72" s="4" t="s">
        <v>293</v>
      </c>
      <c r="M72" s="814"/>
      <c r="N72" s="66"/>
      <c r="O72" s="66"/>
      <c r="P72" s="66"/>
      <c r="Q72" s="66"/>
      <c r="R72" s="66"/>
      <c r="S72" s="66"/>
      <c r="T72" s="66"/>
      <c r="U72" s="66"/>
      <c r="V72" s="66"/>
      <c r="W72" s="66"/>
      <c r="X72" s="66"/>
      <c r="Y72" s="66"/>
      <c r="Z72" s="66"/>
    </row>
    <row r="73" spans="1:26" ht="51" customHeight="1">
      <c r="A73" s="66">
        <v>60</v>
      </c>
      <c r="B73" s="4" t="s">
        <v>287</v>
      </c>
      <c r="C73" s="4" t="s">
        <v>86</v>
      </c>
      <c r="D73" s="66" t="s">
        <v>439</v>
      </c>
      <c r="E73" s="4" t="s">
        <v>403</v>
      </c>
      <c r="F73" s="66"/>
      <c r="G73" s="66"/>
      <c r="H73" s="66"/>
      <c r="I73" s="93"/>
      <c r="J73" s="93"/>
      <c r="K73" s="4" t="s">
        <v>90</v>
      </c>
      <c r="L73" s="4" t="s">
        <v>293</v>
      </c>
      <c r="M73" s="814"/>
      <c r="N73" s="66"/>
      <c r="O73" s="66"/>
      <c r="P73" s="66"/>
      <c r="Q73" s="66"/>
      <c r="R73" s="66"/>
      <c r="S73" s="66"/>
      <c r="T73" s="66"/>
      <c r="U73" s="66"/>
      <c r="V73" s="66"/>
      <c r="W73" s="66"/>
      <c r="X73" s="66"/>
      <c r="Y73" s="66"/>
      <c r="Z73" s="66"/>
    </row>
    <row r="74" spans="1:26" ht="56.25" customHeight="1">
      <c r="A74" s="66">
        <v>61</v>
      </c>
      <c r="B74" s="4" t="s">
        <v>287</v>
      </c>
      <c r="C74" s="4" t="s">
        <v>86</v>
      </c>
      <c r="D74" s="66" t="s">
        <v>440</v>
      </c>
      <c r="E74" s="4" t="s">
        <v>403</v>
      </c>
      <c r="F74" s="66"/>
      <c r="G74" s="66"/>
      <c r="H74" s="66"/>
      <c r="I74" s="93"/>
      <c r="J74" s="93"/>
      <c r="K74" s="4" t="s">
        <v>90</v>
      </c>
      <c r="L74" s="4" t="s">
        <v>293</v>
      </c>
      <c r="M74" s="814"/>
      <c r="N74" s="66"/>
      <c r="O74" s="66"/>
      <c r="P74" s="66"/>
      <c r="Q74" s="66"/>
      <c r="R74" s="66"/>
      <c r="S74" s="66"/>
      <c r="T74" s="66"/>
      <c r="U74" s="66"/>
      <c r="V74" s="66"/>
      <c r="W74" s="66"/>
      <c r="X74" s="66"/>
      <c r="Y74" s="66"/>
      <c r="Z74" s="66"/>
    </row>
    <row r="75" spans="1:26" ht="82.5" customHeight="1">
      <c r="A75" s="66">
        <v>62</v>
      </c>
      <c r="B75" s="4" t="s">
        <v>287</v>
      </c>
      <c r="C75" s="4" t="s">
        <v>86</v>
      </c>
      <c r="D75" s="66" t="s">
        <v>441</v>
      </c>
      <c r="E75" s="4" t="s">
        <v>403</v>
      </c>
      <c r="F75" s="66"/>
      <c r="G75" s="66"/>
      <c r="H75" s="66"/>
      <c r="I75" s="93"/>
      <c r="J75" s="93"/>
      <c r="K75" s="4" t="s">
        <v>90</v>
      </c>
      <c r="L75" s="4" t="s">
        <v>293</v>
      </c>
      <c r="M75" s="814"/>
      <c r="N75" s="66"/>
      <c r="O75" s="66"/>
      <c r="P75" s="66"/>
      <c r="Q75" s="66"/>
      <c r="R75" s="66"/>
      <c r="S75" s="66"/>
      <c r="T75" s="66"/>
      <c r="U75" s="66"/>
      <c r="V75" s="66"/>
      <c r="W75" s="66"/>
      <c r="X75" s="66"/>
      <c r="Y75" s="66"/>
      <c r="Z75" s="66"/>
    </row>
    <row r="76" spans="1:26" ht="63.75" customHeight="1">
      <c r="A76" s="66">
        <v>63</v>
      </c>
      <c r="B76" s="4" t="s">
        <v>287</v>
      </c>
      <c r="C76" s="4" t="s">
        <v>86</v>
      </c>
      <c r="D76" s="94" t="s">
        <v>442</v>
      </c>
      <c r="E76" s="4" t="s">
        <v>403</v>
      </c>
      <c r="F76" s="66"/>
      <c r="G76" s="92" t="s">
        <v>443</v>
      </c>
      <c r="H76" s="66"/>
      <c r="I76" s="93"/>
      <c r="J76" s="93"/>
      <c r="K76" s="4" t="s">
        <v>90</v>
      </c>
      <c r="L76" s="4" t="s">
        <v>293</v>
      </c>
      <c r="M76" s="814"/>
      <c r="N76" s="66"/>
      <c r="O76" s="66"/>
      <c r="P76" s="66"/>
      <c r="Q76" s="66"/>
      <c r="R76" s="66"/>
      <c r="S76" s="66"/>
      <c r="T76" s="66"/>
      <c r="U76" s="66"/>
      <c r="V76" s="66"/>
      <c r="W76" s="66"/>
      <c r="X76" s="66"/>
      <c r="Y76" s="66"/>
      <c r="Z76" s="66"/>
    </row>
    <row r="77" spans="1:26" ht="69" customHeight="1">
      <c r="A77" s="66">
        <v>64</v>
      </c>
      <c r="B77" s="4" t="s">
        <v>287</v>
      </c>
      <c r="C77" s="4" t="s">
        <v>86</v>
      </c>
      <c r="D77" s="94" t="s">
        <v>444</v>
      </c>
      <c r="E77" s="4" t="s">
        <v>403</v>
      </c>
      <c r="F77" s="66"/>
      <c r="G77" s="92" t="s">
        <v>445</v>
      </c>
      <c r="H77" s="66"/>
      <c r="I77" s="93"/>
      <c r="J77" s="93"/>
      <c r="K77" s="4" t="s">
        <v>90</v>
      </c>
      <c r="L77" s="4" t="s">
        <v>293</v>
      </c>
      <c r="M77" s="814"/>
      <c r="N77" s="66"/>
      <c r="O77" s="66"/>
      <c r="P77" s="66"/>
      <c r="Q77" s="66"/>
      <c r="R77" s="66"/>
      <c r="S77" s="66"/>
      <c r="T77" s="66"/>
      <c r="U77" s="66"/>
      <c r="V77" s="66"/>
      <c r="W77" s="66"/>
      <c r="X77" s="66"/>
      <c r="Y77" s="66"/>
      <c r="Z77" s="66"/>
    </row>
    <row r="78" spans="1:26" ht="141" customHeight="1">
      <c r="A78" s="92">
        <v>65</v>
      </c>
      <c r="B78" s="71" t="s">
        <v>287</v>
      </c>
      <c r="C78" s="71" t="s">
        <v>86</v>
      </c>
      <c r="D78" s="94" t="s">
        <v>288</v>
      </c>
      <c r="E78" s="71" t="s">
        <v>289</v>
      </c>
      <c r="F78" s="92" t="s">
        <v>290</v>
      </c>
      <c r="G78" s="92" t="s">
        <v>291</v>
      </c>
      <c r="H78" s="92" t="s">
        <v>292</v>
      </c>
      <c r="I78" s="95">
        <v>2500000</v>
      </c>
      <c r="J78" s="93"/>
      <c r="K78" s="4" t="s">
        <v>90</v>
      </c>
      <c r="L78" s="4" t="s">
        <v>293</v>
      </c>
      <c r="M78" s="814"/>
      <c r="N78" s="66"/>
      <c r="O78" s="66"/>
      <c r="P78" s="66"/>
      <c r="Q78" s="66"/>
      <c r="R78" s="66"/>
      <c r="S78" s="66"/>
      <c r="T78" s="66"/>
      <c r="U78" s="66"/>
      <c r="V78" s="66"/>
      <c r="W78" s="66"/>
      <c r="X78" s="66"/>
      <c r="Y78" s="66"/>
      <c r="Z78" s="66"/>
    </row>
    <row r="79" spans="1:26" ht="69.75" customHeight="1">
      <c r="A79" s="66">
        <v>66</v>
      </c>
      <c r="B79" s="4" t="s">
        <v>287</v>
      </c>
      <c r="C79" s="4" t="s">
        <v>86</v>
      </c>
      <c r="D79" s="66" t="s">
        <v>446</v>
      </c>
      <c r="E79" s="4" t="s">
        <v>403</v>
      </c>
      <c r="F79" s="66"/>
      <c r="G79" s="66"/>
      <c r="H79" s="66"/>
      <c r="I79" s="93"/>
      <c r="J79" s="93"/>
      <c r="K79" s="4" t="s">
        <v>90</v>
      </c>
      <c r="L79" s="4" t="s">
        <v>293</v>
      </c>
      <c r="M79" s="814"/>
      <c r="N79" s="66"/>
      <c r="O79" s="66"/>
      <c r="P79" s="66"/>
      <c r="Q79" s="66"/>
      <c r="R79" s="66"/>
      <c r="S79" s="66"/>
      <c r="T79" s="66"/>
      <c r="U79" s="66"/>
      <c r="V79" s="66"/>
      <c r="W79" s="66"/>
      <c r="X79" s="66"/>
      <c r="Y79" s="66"/>
      <c r="Z79" s="66"/>
    </row>
    <row r="80" spans="1:26" ht="57" customHeight="1">
      <c r="A80" s="66">
        <v>67</v>
      </c>
      <c r="B80" s="4" t="s">
        <v>287</v>
      </c>
      <c r="C80" s="4" t="s">
        <v>86</v>
      </c>
      <c r="D80" s="66" t="s">
        <v>447</v>
      </c>
      <c r="E80" s="4" t="s">
        <v>403</v>
      </c>
      <c r="F80" s="66"/>
      <c r="G80" s="66"/>
      <c r="H80" s="66"/>
      <c r="I80" s="93"/>
      <c r="J80" s="93"/>
      <c r="K80" s="4" t="s">
        <v>90</v>
      </c>
      <c r="L80" s="4" t="s">
        <v>293</v>
      </c>
      <c r="M80" s="814"/>
      <c r="N80" s="66"/>
      <c r="O80" s="66"/>
      <c r="P80" s="66"/>
      <c r="Q80" s="66"/>
      <c r="R80" s="66"/>
      <c r="S80" s="66"/>
      <c r="T80" s="66"/>
      <c r="U80" s="66"/>
      <c r="V80" s="66"/>
      <c r="W80" s="66"/>
      <c r="X80" s="66"/>
      <c r="Y80" s="66"/>
      <c r="Z80" s="66"/>
    </row>
    <row r="81" spans="1:26" ht="57.75" customHeight="1">
      <c r="A81" s="66">
        <v>68</v>
      </c>
      <c r="B81" s="4" t="s">
        <v>287</v>
      </c>
      <c r="C81" s="4" t="s">
        <v>86</v>
      </c>
      <c r="D81" s="66" t="s">
        <v>448</v>
      </c>
      <c r="E81" s="4" t="s">
        <v>403</v>
      </c>
      <c r="F81" s="66"/>
      <c r="G81" s="66"/>
      <c r="H81" s="66"/>
      <c r="I81" s="93"/>
      <c r="J81" s="93"/>
      <c r="K81" s="4" t="s">
        <v>90</v>
      </c>
      <c r="L81" s="4" t="s">
        <v>293</v>
      </c>
      <c r="M81" s="814"/>
      <c r="N81" s="66"/>
      <c r="O81" s="66"/>
      <c r="P81" s="66"/>
      <c r="Q81" s="66"/>
      <c r="R81" s="66"/>
      <c r="S81" s="66"/>
      <c r="T81" s="66"/>
      <c r="U81" s="66"/>
      <c r="V81" s="66"/>
      <c r="W81" s="66"/>
      <c r="X81" s="66"/>
      <c r="Y81" s="66"/>
      <c r="Z81" s="66"/>
    </row>
    <row r="82" spans="1:26" ht="51.75" customHeight="1">
      <c r="A82" s="66">
        <v>69</v>
      </c>
      <c r="B82" s="4" t="s">
        <v>287</v>
      </c>
      <c r="C82" s="4" t="s">
        <v>86</v>
      </c>
      <c r="D82" s="94" t="s">
        <v>449</v>
      </c>
      <c r="E82" s="4" t="s">
        <v>403</v>
      </c>
      <c r="F82" s="66"/>
      <c r="G82" s="71" t="s">
        <v>450</v>
      </c>
      <c r="H82" s="66"/>
      <c r="I82" s="93"/>
      <c r="J82" s="93"/>
      <c r="K82" s="4" t="s">
        <v>90</v>
      </c>
      <c r="L82" s="4" t="s">
        <v>293</v>
      </c>
      <c r="M82" s="814"/>
      <c r="N82" s="66"/>
      <c r="O82" s="66"/>
      <c r="P82" s="66"/>
      <c r="Q82" s="66"/>
      <c r="R82" s="66"/>
      <c r="S82" s="66"/>
      <c r="T82" s="66"/>
      <c r="U82" s="66"/>
      <c r="V82" s="66"/>
      <c r="W82" s="66"/>
      <c r="X82" s="66"/>
      <c r="Y82" s="66"/>
      <c r="Z82" s="66"/>
    </row>
    <row r="83" spans="1:26" ht="70.5" customHeight="1">
      <c r="A83" s="4">
        <v>70</v>
      </c>
      <c r="B83" s="4" t="s">
        <v>287</v>
      </c>
      <c r="C83" s="4" t="s">
        <v>86</v>
      </c>
      <c r="D83" s="96" t="s">
        <v>451</v>
      </c>
      <c r="E83" s="4" t="s">
        <v>403</v>
      </c>
      <c r="F83" s="4"/>
      <c r="G83" s="71" t="s">
        <v>452</v>
      </c>
      <c r="H83" s="4"/>
      <c r="I83" s="93"/>
      <c r="J83" s="93"/>
      <c r="K83" s="4" t="s">
        <v>90</v>
      </c>
      <c r="L83" s="4" t="s">
        <v>293</v>
      </c>
      <c r="M83" s="806"/>
      <c r="N83" s="66"/>
      <c r="O83" s="66"/>
      <c r="P83" s="66"/>
      <c r="Q83" s="66"/>
      <c r="R83" s="66"/>
      <c r="S83" s="66"/>
      <c r="T83" s="66"/>
      <c r="U83" s="66"/>
      <c r="V83" s="66"/>
      <c r="W83" s="66"/>
      <c r="X83" s="66"/>
      <c r="Y83" s="66"/>
      <c r="Z83" s="66"/>
    </row>
    <row r="84" spans="1:26" ht="206.25" customHeight="1">
      <c r="A84" s="97">
        <v>71</v>
      </c>
      <c r="B84" s="67" t="s">
        <v>35</v>
      </c>
      <c r="C84" s="67" t="s">
        <v>36</v>
      </c>
      <c r="D84" s="97" t="s">
        <v>331</v>
      </c>
      <c r="E84" s="97" t="s">
        <v>332</v>
      </c>
      <c r="F84" s="98" t="s">
        <v>333</v>
      </c>
      <c r="G84" s="97" t="s">
        <v>265</v>
      </c>
      <c r="H84" s="97">
        <v>18</v>
      </c>
      <c r="I84" s="99">
        <f>J84*4.4125</f>
        <v>7942499.9999999991</v>
      </c>
      <c r="J84" s="99">
        <v>1800000</v>
      </c>
      <c r="K84" s="100" t="s">
        <v>90</v>
      </c>
      <c r="L84" s="101" t="s">
        <v>334</v>
      </c>
      <c r="M84" s="40" t="s">
        <v>453</v>
      </c>
      <c r="N84" s="67"/>
      <c r="O84" s="67"/>
      <c r="P84" s="67"/>
      <c r="Q84" s="67"/>
      <c r="R84" s="67"/>
      <c r="S84" s="67"/>
      <c r="T84" s="67"/>
      <c r="U84" s="67"/>
      <c r="V84" s="67"/>
      <c r="W84" s="67"/>
      <c r="X84" s="67"/>
      <c r="Y84" s="67"/>
      <c r="Z84" s="67"/>
    </row>
    <row r="85" spans="1:26" ht="217.5" customHeight="1">
      <c r="A85" s="97">
        <v>72</v>
      </c>
      <c r="B85" s="67" t="s">
        <v>35</v>
      </c>
      <c r="C85" s="67" t="s">
        <v>36</v>
      </c>
      <c r="D85" s="97" t="s">
        <v>335</v>
      </c>
      <c r="E85" s="97" t="s">
        <v>332</v>
      </c>
      <c r="F85" s="102" t="s">
        <v>336</v>
      </c>
      <c r="G85" s="97" t="s">
        <v>148</v>
      </c>
      <c r="H85" s="97">
        <v>18</v>
      </c>
      <c r="I85" s="99">
        <f>J85*4.4125</f>
        <v>16767499.999999998</v>
      </c>
      <c r="J85" s="103">
        <v>3800000</v>
      </c>
      <c r="K85" s="100" t="s">
        <v>90</v>
      </c>
      <c r="L85" s="101" t="s">
        <v>334</v>
      </c>
      <c r="M85" s="40" t="s">
        <v>453</v>
      </c>
      <c r="N85" s="67"/>
      <c r="O85" s="67"/>
      <c r="P85" s="67"/>
      <c r="Q85" s="67"/>
      <c r="R85" s="67"/>
      <c r="S85" s="67"/>
      <c r="T85" s="67"/>
      <c r="U85" s="67"/>
      <c r="V85" s="67"/>
      <c r="W85" s="67"/>
      <c r="X85" s="67"/>
      <c r="Y85" s="67"/>
      <c r="Z85" s="67"/>
    </row>
    <row r="86" spans="1:26" ht="130.5" customHeight="1">
      <c r="A86" s="41">
        <v>73</v>
      </c>
      <c r="B86" s="4" t="s">
        <v>35</v>
      </c>
      <c r="C86" s="4" t="s">
        <v>36</v>
      </c>
      <c r="D86" s="75" t="s">
        <v>454</v>
      </c>
      <c r="E86" s="41" t="s">
        <v>455</v>
      </c>
      <c r="F86" s="104"/>
      <c r="G86" s="92" t="s">
        <v>456</v>
      </c>
      <c r="H86" s="41"/>
      <c r="I86" s="64"/>
      <c r="J86" s="69"/>
      <c r="K86" s="105" t="s">
        <v>90</v>
      </c>
      <c r="L86" s="90" t="s">
        <v>334</v>
      </c>
      <c r="M86" s="45"/>
      <c r="N86" s="4"/>
      <c r="O86" s="4"/>
      <c r="P86" s="4"/>
      <c r="Q86" s="4"/>
      <c r="R86" s="4"/>
      <c r="S86" s="4"/>
      <c r="T86" s="4"/>
      <c r="U86" s="4"/>
      <c r="V86" s="4"/>
      <c r="W86" s="4"/>
      <c r="X86" s="4"/>
      <c r="Y86" s="4"/>
      <c r="Z86" s="4"/>
    </row>
    <row r="87" spans="1:26" ht="142.5" customHeight="1">
      <c r="A87" s="41">
        <v>74</v>
      </c>
      <c r="B87" s="4" t="s">
        <v>35</v>
      </c>
      <c r="C87" s="4" t="s">
        <v>36</v>
      </c>
      <c r="D87" s="106" t="s">
        <v>457</v>
      </c>
      <c r="E87" s="41" t="s">
        <v>455</v>
      </c>
      <c r="F87" s="104"/>
      <c r="G87" s="71" t="s">
        <v>458</v>
      </c>
      <c r="H87" s="41"/>
      <c r="I87" s="65"/>
      <c r="J87" s="69"/>
      <c r="K87" s="105" t="s">
        <v>90</v>
      </c>
      <c r="L87" s="90" t="s">
        <v>334</v>
      </c>
      <c r="M87" s="107" t="s">
        <v>453</v>
      </c>
      <c r="N87" s="4"/>
      <c r="O87" s="4"/>
      <c r="P87" s="4"/>
      <c r="Q87" s="4"/>
      <c r="R87" s="4"/>
      <c r="S87" s="4"/>
      <c r="T87" s="4"/>
      <c r="U87" s="4"/>
      <c r="V87" s="4"/>
      <c r="W87" s="4"/>
      <c r="X87" s="4"/>
      <c r="Y87" s="4"/>
      <c r="Z87" s="4"/>
    </row>
    <row r="88" spans="1:26" ht="150.75" customHeight="1">
      <c r="A88" s="41">
        <v>75</v>
      </c>
      <c r="B88" s="4" t="s">
        <v>35</v>
      </c>
      <c r="C88" s="4" t="s">
        <v>36</v>
      </c>
      <c r="D88" s="41" t="s">
        <v>459</v>
      </c>
      <c r="E88" s="41" t="s">
        <v>455</v>
      </c>
      <c r="F88" s="104"/>
      <c r="G88" s="41" t="s">
        <v>148</v>
      </c>
      <c r="H88" s="41"/>
      <c r="I88" s="65"/>
      <c r="J88" s="69"/>
      <c r="K88" s="105" t="s">
        <v>90</v>
      </c>
      <c r="L88" s="90" t="s">
        <v>91</v>
      </c>
      <c r="M88" s="45" t="s">
        <v>460</v>
      </c>
      <c r="N88" s="4"/>
      <c r="O88" s="4"/>
      <c r="P88" s="4"/>
      <c r="Q88" s="4"/>
      <c r="R88" s="4"/>
      <c r="S88" s="4"/>
      <c r="T88" s="4"/>
      <c r="U88" s="4"/>
      <c r="V88" s="4"/>
      <c r="W88" s="4"/>
      <c r="X88" s="4"/>
      <c r="Y88" s="4"/>
      <c r="Z88" s="4"/>
    </row>
    <row r="89" spans="1:26" ht="98.25" customHeight="1">
      <c r="A89" s="41">
        <v>76</v>
      </c>
      <c r="B89" s="4" t="s">
        <v>35</v>
      </c>
      <c r="C89" s="4" t="s">
        <v>36</v>
      </c>
      <c r="D89" s="41" t="s">
        <v>461</v>
      </c>
      <c r="E89" s="41" t="s">
        <v>455</v>
      </c>
      <c r="F89" s="104"/>
      <c r="G89" s="41"/>
      <c r="H89" s="41"/>
      <c r="I89" s="65"/>
      <c r="J89" s="69"/>
      <c r="K89" s="105" t="s">
        <v>90</v>
      </c>
      <c r="L89" s="90" t="s">
        <v>91</v>
      </c>
      <c r="M89" s="45" t="s">
        <v>462</v>
      </c>
      <c r="N89" s="4"/>
      <c r="O89" s="4"/>
      <c r="P89" s="4"/>
      <c r="Q89" s="4"/>
      <c r="R89" s="4"/>
      <c r="S89" s="4"/>
      <c r="T89" s="4"/>
      <c r="U89" s="4"/>
      <c r="V89" s="4"/>
      <c r="W89" s="4"/>
      <c r="X89" s="4"/>
      <c r="Y89" s="4"/>
      <c r="Z89" s="4"/>
    </row>
    <row r="90" spans="1:26" ht="63.75" customHeight="1">
      <c r="A90" s="73">
        <v>77</v>
      </c>
      <c r="B90" s="108" t="s">
        <v>35</v>
      </c>
      <c r="C90" s="108" t="s">
        <v>36</v>
      </c>
      <c r="D90" s="109" t="s">
        <v>268</v>
      </c>
      <c r="E90" s="108" t="s">
        <v>269</v>
      </c>
      <c r="F90" s="108" t="s">
        <v>270</v>
      </c>
      <c r="G90" s="108" t="s">
        <v>34</v>
      </c>
      <c r="H90" s="108">
        <v>18</v>
      </c>
      <c r="I90" s="110">
        <v>19000000</v>
      </c>
      <c r="J90" s="110">
        <f>I90/4.4125</f>
        <v>4305949.0084985839</v>
      </c>
      <c r="K90" s="111" t="s">
        <v>90</v>
      </c>
      <c r="L90" s="112" t="s">
        <v>91</v>
      </c>
      <c r="M90" s="108" t="s">
        <v>463</v>
      </c>
      <c r="N90" s="108"/>
      <c r="O90" s="108"/>
      <c r="P90" s="108"/>
      <c r="Q90" s="108"/>
      <c r="R90" s="108"/>
      <c r="S90" s="108"/>
      <c r="T90" s="108"/>
      <c r="U90" s="108"/>
      <c r="V90" s="108"/>
      <c r="W90" s="108"/>
      <c r="X90" s="108"/>
      <c r="Y90" s="108"/>
      <c r="Z90" s="108"/>
    </row>
    <row r="91" spans="1:26" ht="66.75" customHeight="1">
      <c r="A91" s="73">
        <v>78</v>
      </c>
      <c r="B91" s="108" t="s">
        <v>35</v>
      </c>
      <c r="C91" s="108" t="s">
        <v>36</v>
      </c>
      <c r="D91" s="113" t="s">
        <v>271</v>
      </c>
      <c r="E91" s="108" t="s">
        <v>272</v>
      </c>
      <c r="F91" s="73" t="s">
        <v>270</v>
      </c>
      <c r="G91" s="108" t="s">
        <v>34</v>
      </c>
      <c r="H91" s="73">
        <v>18</v>
      </c>
      <c r="I91" s="110" t="s">
        <v>273</v>
      </c>
      <c r="J91" s="110">
        <v>2940178.67</v>
      </c>
      <c r="K91" s="111" t="s">
        <v>90</v>
      </c>
      <c r="L91" s="112" t="s">
        <v>91</v>
      </c>
      <c r="M91" s="108" t="s">
        <v>463</v>
      </c>
      <c r="N91" s="108"/>
      <c r="O91" s="108"/>
      <c r="P91" s="108"/>
      <c r="Q91" s="108"/>
      <c r="R91" s="108"/>
      <c r="S91" s="108"/>
      <c r="T91" s="108"/>
      <c r="U91" s="108"/>
      <c r="V91" s="108"/>
      <c r="W91" s="108"/>
      <c r="X91" s="108"/>
      <c r="Y91" s="108"/>
      <c r="Z91" s="108"/>
    </row>
    <row r="92" spans="1:26" ht="307.5" customHeight="1">
      <c r="A92" s="73">
        <v>79</v>
      </c>
      <c r="B92" s="108" t="s">
        <v>35</v>
      </c>
      <c r="C92" s="108" t="s">
        <v>36</v>
      </c>
      <c r="D92" s="113" t="s">
        <v>274</v>
      </c>
      <c r="E92" s="108" t="s">
        <v>269</v>
      </c>
      <c r="F92" s="73" t="s">
        <v>275</v>
      </c>
      <c r="G92" s="73" t="s">
        <v>276</v>
      </c>
      <c r="H92" s="73">
        <v>12</v>
      </c>
      <c r="I92" s="114">
        <v>14869333</v>
      </c>
      <c r="J92" s="114">
        <f>I92/4.4125</f>
        <v>3369820.5099150143</v>
      </c>
      <c r="K92" s="108" t="s">
        <v>90</v>
      </c>
      <c r="L92" s="108" t="s">
        <v>91</v>
      </c>
      <c r="M92" s="108" t="s">
        <v>463</v>
      </c>
      <c r="N92" s="108"/>
      <c r="O92" s="108"/>
      <c r="P92" s="108"/>
      <c r="Q92" s="108"/>
      <c r="R92" s="108"/>
      <c r="S92" s="108"/>
      <c r="T92" s="108"/>
      <c r="U92" s="108"/>
      <c r="V92" s="108"/>
      <c r="W92" s="108"/>
      <c r="X92" s="108"/>
      <c r="Y92" s="108"/>
      <c r="Z92" s="108"/>
    </row>
    <row r="93" spans="1:26" ht="54" customHeight="1">
      <c r="A93" s="73">
        <v>80</v>
      </c>
      <c r="B93" s="108" t="s">
        <v>35</v>
      </c>
      <c r="C93" s="108" t="s">
        <v>36</v>
      </c>
      <c r="D93" s="113" t="s">
        <v>277</v>
      </c>
      <c r="E93" s="108" t="s">
        <v>269</v>
      </c>
      <c r="F93" s="73" t="s">
        <v>278</v>
      </c>
      <c r="G93" s="73" t="s">
        <v>279</v>
      </c>
      <c r="H93" s="73">
        <v>18</v>
      </c>
      <c r="I93" s="114">
        <v>15500000</v>
      </c>
      <c r="J93" s="114">
        <f>I93/4.4125</f>
        <v>3512747.8753541079</v>
      </c>
      <c r="K93" s="108" t="s">
        <v>90</v>
      </c>
      <c r="L93" s="108" t="s">
        <v>91</v>
      </c>
      <c r="M93" s="108" t="s">
        <v>463</v>
      </c>
      <c r="N93" s="108"/>
      <c r="O93" s="108"/>
      <c r="P93" s="108"/>
      <c r="Q93" s="108"/>
      <c r="R93" s="108"/>
      <c r="S93" s="108"/>
      <c r="T93" s="108"/>
      <c r="U93" s="108"/>
      <c r="V93" s="108"/>
      <c r="W93" s="108"/>
      <c r="X93" s="108"/>
      <c r="Y93" s="108"/>
      <c r="Z93" s="108"/>
    </row>
    <row r="94" spans="1:26" ht="138.75" customHeight="1">
      <c r="A94" s="75">
        <v>81</v>
      </c>
      <c r="B94" s="71" t="s">
        <v>35</v>
      </c>
      <c r="C94" s="71" t="s">
        <v>36</v>
      </c>
      <c r="D94" s="106" t="s">
        <v>280</v>
      </c>
      <c r="E94" s="71" t="s">
        <v>272</v>
      </c>
      <c r="F94" s="75" t="s">
        <v>281</v>
      </c>
      <c r="G94" s="75" t="s">
        <v>89</v>
      </c>
      <c r="H94" s="75">
        <v>12</v>
      </c>
      <c r="I94" s="115">
        <v>1200000</v>
      </c>
      <c r="J94" s="115">
        <f>I94/4.4125</f>
        <v>271954.67422096321</v>
      </c>
      <c r="K94" s="71" t="s">
        <v>90</v>
      </c>
      <c r="L94" s="24" t="s">
        <v>91</v>
      </c>
      <c r="M94" s="24"/>
      <c r="N94" s="24"/>
      <c r="O94" s="24"/>
      <c r="P94" s="24"/>
      <c r="Q94" s="24"/>
      <c r="R94" s="24"/>
      <c r="S94" s="24"/>
      <c r="T94" s="24"/>
      <c r="U94" s="24"/>
      <c r="V94" s="24"/>
      <c r="W94" s="24"/>
      <c r="X94" s="24"/>
      <c r="Y94" s="24"/>
      <c r="Z94" s="24"/>
    </row>
    <row r="95" spans="1:26" ht="144" customHeight="1">
      <c r="A95" s="27">
        <v>82</v>
      </c>
      <c r="B95" s="24" t="s">
        <v>35</v>
      </c>
      <c r="C95" s="24" t="s">
        <v>36</v>
      </c>
      <c r="D95" s="27" t="s">
        <v>267</v>
      </c>
      <c r="E95" s="24" t="s">
        <v>88</v>
      </c>
      <c r="F95" s="27" t="s">
        <v>464</v>
      </c>
      <c r="G95" s="27" t="s">
        <v>89</v>
      </c>
      <c r="H95" s="27"/>
      <c r="I95" s="28"/>
      <c r="J95" s="28"/>
      <c r="K95" s="24" t="s">
        <v>90</v>
      </c>
      <c r="L95" s="24" t="s">
        <v>91</v>
      </c>
      <c r="M95" s="48" t="s">
        <v>465</v>
      </c>
      <c r="N95" s="24"/>
      <c r="O95" s="24"/>
      <c r="P95" s="24"/>
      <c r="Q95" s="24"/>
      <c r="R95" s="24"/>
      <c r="S95" s="24"/>
      <c r="T95" s="24"/>
      <c r="U95" s="24"/>
      <c r="V95" s="24"/>
      <c r="W95" s="24"/>
      <c r="X95" s="24"/>
      <c r="Y95" s="24"/>
      <c r="Z95" s="24"/>
    </row>
    <row r="96" spans="1:26" ht="144" customHeight="1">
      <c r="A96" s="27">
        <v>83</v>
      </c>
      <c r="B96" s="24" t="s">
        <v>35</v>
      </c>
      <c r="C96" s="24" t="s">
        <v>36</v>
      </c>
      <c r="D96" s="27" t="s">
        <v>87</v>
      </c>
      <c r="E96" s="116" t="s">
        <v>88</v>
      </c>
      <c r="F96" s="27" t="s">
        <v>466</v>
      </c>
      <c r="G96" s="27" t="s">
        <v>89</v>
      </c>
      <c r="H96" s="27">
        <v>60</v>
      </c>
      <c r="I96" s="28"/>
      <c r="J96" s="28"/>
      <c r="K96" s="24" t="s">
        <v>90</v>
      </c>
      <c r="L96" s="24" t="s">
        <v>91</v>
      </c>
      <c r="M96" s="24" t="s">
        <v>467</v>
      </c>
      <c r="N96" s="24"/>
      <c r="O96" s="24"/>
      <c r="P96" s="24"/>
      <c r="Q96" s="24"/>
      <c r="R96" s="24"/>
      <c r="S96" s="24"/>
      <c r="T96" s="24"/>
      <c r="U96" s="24"/>
      <c r="V96" s="24"/>
      <c r="W96" s="24"/>
      <c r="X96" s="24"/>
      <c r="Y96" s="24"/>
      <c r="Z96" s="24"/>
    </row>
    <row r="97" spans="1:26" ht="83.25" customHeight="1">
      <c r="A97" s="41">
        <v>84</v>
      </c>
      <c r="B97" s="4" t="s">
        <v>35</v>
      </c>
      <c r="C97" s="4" t="s">
        <v>36</v>
      </c>
      <c r="D97" s="41" t="s">
        <v>468</v>
      </c>
      <c r="E97" s="117" t="s">
        <v>140</v>
      </c>
      <c r="F97" s="41"/>
      <c r="G97" s="41" t="s">
        <v>265</v>
      </c>
      <c r="H97" s="41"/>
      <c r="I97" s="69"/>
      <c r="J97" s="69"/>
      <c r="K97" s="59" t="s">
        <v>469</v>
      </c>
      <c r="L97" s="4" t="s">
        <v>470</v>
      </c>
      <c r="M97" s="4" t="s">
        <v>471</v>
      </c>
      <c r="N97" s="4"/>
      <c r="O97" s="4"/>
      <c r="P97" s="4"/>
      <c r="Q97" s="4"/>
      <c r="R97" s="4"/>
      <c r="S97" s="4"/>
      <c r="T97" s="4"/>
      <c r="U97" s="4"/>
      <c r="V97" s="4"/>
      <c r="W97" s="4"/>
      <c r="X97" s="4"/>
      <c r="Y97" s="4"/>
      <c r="Z97" s="4"/>
    </row>
    <row r="98" spans="1:26" ht="101.25" customHeight="1">
      <c r="A98" s="118">
        <v>86</v>
      </c>
      <c r="B98" s="66" t="s">
        <v>35</v>
      </c>
      <c r="C98" s="66" t="s">
        <v>36</v>
      </c>
      <c r="D98" s="4" t="s">
        <v>472</v>
      </c>
      <c r="E98" s="117" t="s">
        <v>140</v>
      </c>
      <c r="F98" s="4"/>
      <c r="G98" s="118" t="s">
        <v>265</v>
      </c>
      <c r="H98" s="118"/>
      <c r="I98" s="119"/>
      <c r="J98" s="119"/>
      <c r="K98" s="59" t="s">
        <v>266</v>
      </c>
      <c r="L98" s="4" t="s">
        <v>470</v>
      </c>
      <c r="M98" s="66" t="s">
        <v>473</v>
      </c>
      <c r="N98" s="66"/>
      <c r="O98" s="66"/>
      <c r="P98" s="66"/>
      <c r="Q98" s="66"/>
      <c r="R98" s="66"/>
      <c r="S98" s="66"/>
      <c r="T98" s="66"/>
      <c r="U98" s="66"/>
      <c r="V98" s="66"/>
      <c r="W98" s="66"/>
      <c r="X98" s="66"/>
      <c r="Y98" s="66"/>
      <c r="Z98" s="66"/>
    </row>
    <row r="99" spans="1:26" ht="82.5" customHeight="1">
      <c r="A99" s="24">
        <v>87</v>
      </c>
      <c r="B99" s="24" t="s">
        <v>35</v>
      </c>
      <c r="C99" s="24" t="s">
        <v>36</v>
      </c>
      <c r="D99" s="61" t="s">
        <v>202</v>
      </c>
      <c r="E99" s="24" t="s">
        <v>203</v>
      </c>
      <c r="F99" s="61"/>
      <c r="G99" s="24" t="s">
        <v>204</v>
      </c>
      <c r="H99" s="24"/>
      <c r="I99" s="63" t="s">
        <v>205</v>
      </c>
      <c r="J99" s="63">
        <v>5713563.7400000002</v>
      </c>
      <c r="K99" s="29" t="s">
        <v>90</v>
      </c>
      <c r="L99" s="24" t="s">
        <v>206</v>
      </c>
      <c r="M99" s="61" t="s">
        <v>474</v>
      </c>
      <c r="N99" s="61"/>
      <c r="O99" s="61"/>
      <c r="P99" s="61"/>
      <c r="Q99" s="61"/>
      <c r="R99" s="61"/>
      <c r="S99" s="61"/>
      <c r="T99" s="61"/>
      <c r="U99" s="61"/>
      <c r="V99" s="61"/>
      <c r="W99" s="61"/>
      <c r="X99" s="61"/>
      <c r="Y99" s="61"/>
      <c r="Z99" s="61"/>
    </row>
    <row r="100" spans="1:26" ht="115.5" customHeight="1">
      <c r="A100" s="24">
        <v>88</v>
      </c>
      <c r="B100" s="24" t="s">
        <v>35</v>
      </c>
      <c r="C100" s="24" t="s">
        <v>36</v>
      </c>
      <c r="D100" s="24" t="s">
        <v>207</v>
      </c>
      <c r="E100" s="24" t="s">
        <v>208</v>
      </c>
      <c r="F100" s="61" t="s">
        <v>209</v>
      </c>
      <c r="G100" s="24" t="s">
        <v>210</v>
      </c>
      <c r="H100" s="24">
        <v>4</v>
      </c>
      <c r="I100" s="63" t="s">
        <v>211</v>
      </c>
      <c r="J100" s="63">
        <v>129851.56</v>
      </c>
      <c r="K100" s="29" t="s">
        <v>90</v>
      </c>
      <c r="L100" s="24" t="s">
        <v>206</v>
      </c>
      <c r="M100" s="61" t="s">
        <v>474</v>
      </c>
      <c r="N100" s="61"/>
      <c r="O100" s="61"/>
      <c r="P100" s="61"/>
      <c r="Q100" s="61"/>
      <c r="R100" s="61"/>
      <c r="S100" s="61"/>
      <c r="T100" s="61"/>
      <c r="U100" s="61"/>
      <c r="V100" s="61"/>
      <c r="W100" s="61"/>
      <c r="X100" s="61"/>
      <c r="Y100" s="61"/>
      <c r="Z100" s="61"/>
    </row>
    <row r="101" spans="1:26" ht="126" customHeight="1">
      <c r="A101" s="120">
        <v>89</v>
      </c>
      <c r="B101" s="121" t="s">
        <v>35</v>
      </c>
      <c r="C101" s="121" t="s">
        <v>36</v>
      </c>
      <c r="D101" s="121" t="s">
        <v>475</v>
      </c>
      <c r="E101" s="121" t="s">
        <v>170</v>
      </c>
      <c r="F101" s="121"/>
      <c r="G101" s="121" t="s">
        <v>212</v>
      </c>
      <c r="H101" s="121"/>
      <c r="I101" s="122"/>
      <c r="J101" s="122"/>
      <c r="K101" s="120"/>
      <c r="L101" s="121"/>
      <c r="M101" s="121"/>
      <c r="N101" s="121"/>
      <c r="O101" s="121"/>
      <c r="P101" s="121"/>
      <c r="Q101" s="121"/>
      <c r="R101" s="121"/>
      <c r="S101" s="121"/>
      <c r="T101" s="121"/>
      <c r="U101" s="121"/>
      <c r="V101" s="121"/>
      <c r="W101" s="121"/>
      <c r="X101" s="121"/>
      <c r="Y101" s="121"/>
      <c r="Z101" s="121"/>
    </row>
    <row r="102" spans="1:26" ht="157.5" customHeight="1">
      <c r="A102" s="120">
        <v>90</v>
      </c>
      <c r="B102" s="121" t="s">
        <v>35</v>
      </c>
      <c r="C102" s="121" t="s">
        <v>36</v>
      </c>
      <c r="D102" s="121" t="s">
        <v>476</v>
      </c>
      <c r="E102" s="121" t="s">
        <v>170</v>
      </c>
      <c r="F102" s="121"/>
      <c r="G102" s="121" t="s">
        <v>477</v>
      </c>
      <c r="H102" s="121"/>
      <c r="I102" s="122"/>
      <c r="J102" s="122"/>
      <c r="K102" s="120"/>
      <c r="L102" s="121"/>
      <c r="M102" s="121"/>
      <c r="N102" s="121"/>
      <c r="O102" s="121"/>
      <c r="P102" s="121"/>
      <c r="Q102" s="121"/>
      <c r="R102" s="121"/>
      <c r="S102" s="121"/>
      <c r="T102" s="121"/>
      <c r="U102" s="121"/>
      <c r="V102" s="121"/>
      <c r="W102" s="121"/>
      <c r="X102" s="121"/>
      <c r="Y102" s="121"/>
      <c r="Z102" s="121"/>
    </row>
    <row r="103" spans="1:26" ht="38.25" customHeight="1">
      <c r="A103" s="816" t="s">
        <v>478</v>
      </c>
      <c r="B103" s="817"/>
      <c r="C103" s="817"/>
      <c r="D103" s="817"/>
      <c r="E103" s="817"/>
      <c r="F103" s="817"/>
      <c r="G103" s="817"/>
      <c r="H103" s="817"/>
      <c r="I103" s="817"/>
      <c r="J103" s="817"/>
      <c r="K103" s="817"/>
      <c r="L103" s="817"/>
      <c r="M103" s="817"/>
      <c r="N103" s="817"/>
      <c r="O103" s="817"/>
      <c r="P103" s="817"/>
      <c r="Q103" s="817"/>
      <c r="R103" s="817"/>
      <c r="S103" s="817"/>
      <c r="T103" s="817"/>
      <c r="U103" s="817"/>
      <c r="V103" s="817"/>
      <c r="W103" s="817"/>
      <c r="X103" s="42"/>
      <c r="Y103" s="42"/>
      <c r="Z103" s="42"/>
    </row>
    <row r="104" spans="1:26" ht="88.5" customHeight="1">
      <c r="A104" s="26">
        <v>91</v>
      </c>
      <c r="B104" s="24" t="s">
        <v>35</v>
      </c>
      <c r="C104" s="24" t="s">
        <v>36</v>
      </c>
      <c r="D104" s="75" t="s">
        <v>102</v>
      </c>
      <c r="E104" s="27" t="s">
        <v>103</v>
      </c>
      <c r="F104" s="27"/>
      <c r="G104" s="24" t="s">
        <v>479</v>
      </c>
      <c r="H104" s="24"/>
      <c r="I104" s="39"/>
      <c r="J104" s="39"/>
      <c r="K104" s="29" t="s">
        <v>100</v>
      </c>
      <c r="L104" s="24" t="s">
        <v>101</v>
      </c>
      <c r="M104" s="815" t="s">
        <v>104</v>
      </c>
      <c r="N104" s="24"/>
      <c r="O104" s="24"/>
      <c r="P104" s="24"/>
      <c r="Q104" s="24"/>
      <c r="R104" s="24"/>
      <c r="S104" s="24"/>
      <c r="T104" s="24"/>
      <c r="U104" s="24"/>
      <c r="V104" s="24"/>
      <c r="W104" s="24"/>
      <c r="X104" s="24"/>
      <c r="Y104" s="24"/>
      <c r="Z104" s="24"/>
    </row>
    <row r="105" spans="1:26" ht="401.25" customHeight="1">
      <c r="A105" s="24">
        <v>92</v>
      </c>
      <c r="B105" s="24" t="s">
        <v>35</v>
      </c>
      <c r="C105" s="24" t="s">
        <v>36</v>
      </c>
      <c r="D105" s="24" t="s">
        <v>480</v>
      </c>
      <c r="E105" s="24" t="s">
        <v>481</v>
      </c>
      <c r="F105" s="61" t="s">
        <v>482</v>
      </c>
      <c r="G105" s="61" t="s">
        <v>148</v>
      </c>
      <c r="H105" s="61">
        <v>12</v>
      </c>
      <c r="I105" s="61"/>
      <c r="J105" s="89"/>
      <c r="K105" s="89" t="s">
        <v>109</v>
      </c>
      <c r="L105" s="61" t="s">
        <v>110</v>
      </c>
      <c r="M105" s="806"/>
      <c r="N105" s="61"/>
      <c r="O105" s="61"/>
      <c r="P105" s="61"/>
      <c r="Q105" s="61"/>
      <c r="R105" s="61"/>
      <c r="S105" s="61"/>
      <c r="T105" s="61"/>
      <c r="U105" s="61"/>
      <c r="V105" s="61"/>
      <c r="W105" s="61"/>
      <c r="X105" s="61"/>
      <c r="Y105" s="61"/>
      <c r="Z105" s="61"/>
    </row>
    <row r="106" spans="1:26" ht="168.75" customHeight="1">
      <c r="A106" s="4">
        <v>93</v>
      </c>
      <c r="B106" s="4" t="s">
        <v>35</v>
      </c>
      <c r="C106" s="4" t="s">
        <v>36</v>
      </c>
      <c r="D106" s="4" t="s">
        <v>105</v>
      </c>
      <c r="E106" s="4" t="s">
        <v>106</v>
      </c>
      <c r="F106" s="4" t="s">
        <v>107</v>
      </c>
      <c r="G106" s="4"/>
      <c r="H106" s="4"/>
      <c r="I106" s="64">
        <v>80000000</v>
      </c>
      <c r="J106" s="64" t="s">
        <v>108</v>
      </c>
      <c r="K106" s="59" t="s">
        <v>109</v>
      </c>
      <c r="L106" s="4" t="s">
        <v>110</v>
      </c>
      <c r="M106" s="805" t="s">
        <v>111</v>
      </c>
      <c r="N106" s="4"/>
      <c r="O106" s="4"/>
      <c r="P106" s="4"/>
      <c r="Q106" s="4"/>
      <c r="R106" s="4"/>
      <c r="S106" s="4"/>
      <c r="T106" s="4"/>
      <c r="U106" s="4"/>
      <c r="V106" s="4"/>
      <c r="W106" s="4"/>
      <c r="X106" s="4"/>
      <c r="Y106" s="4"/>
      <c r="Z106" s="4"/>
    </row>
    <row r="107" spans="1:26" ht="289.5" customHeight="1">
      <c r="A107" s="4">
        <v>94</v>
      </c>
      <c r="B107" s="4" t="s">
        <v>35</v>
      </c>
      <c r="C107" s="4" t="s">
        <v>36</v>
      </c>
      <c r="D107" s="4" t="s">
        <v>112</v>
      </c>
      <c r="E107" s="4" t="s">
        <v>113</v>
      </c>
      <c r="F107" s="44" t="s">
        <v>114</v>
      </c>
      <c r="G107" s="4" t="s">
        <v>115</v>
      </c>
      <c r="H107" s="123"/>
      <c r="I107" s="64">
        <v>50000000</v>
      </c>
      <c r="J107" s="64" t="s">
        <v>116</v>
      </c>
      <c r="K107" s="59" t="s">
        <v>109</v>
      </c>
      <c r="L107" s="4" t="s">
        <v>110</v>
      </c>
      <c r="M107" s="806"/>
      <c r="N107" s="4"/>
      <c r="O107" s="4"/>
      <c r="P107" s="4"/>
      <c r="Q107" s="4"/>
      <c r="R107" s="4"/>
      <c r="S107" s="4"/>
      <c r="T107" s="4"/>
      <c r="U107" s="4"/>
      <c r="V107" s="4"/>
      <c r="W107" s="4"/>
      <c r="X107" s="4"/>
      <c r="Y107" s="4"/>
      <c r="Z107" s="4"/>
    </row>
    <row r="108" spans="1:26" ht="108.75" customHeight="1">
      <c r="A108" s="76">
        <v>95</v>
      </c>
      <c r="B108" s="24" t="s">
        <v>35</v>
      </c>
      <c r="C108" s="24" t="s">
        <v>36</v>
      </c>
      <c r="D108" s="76" t="s">
        <v>117</v>
      </c>
      <c r="E108" s="76" t="s">
        <v>483</v>
      </c>
      <c r="F108" s="76" t="s">
        <v>118</v>
      </c>
      <c r="G108" s="76" t="s">
        <v>484</v>
      </c>
      <c r="H108" s="124">
        <v>24</v>
      </c>
      <c r="I108" s="39">
        <v>27389004</v>
      </c>
      <c r="J108" s="39">
        <f>I108/4.4125</f>
        <v>6207139.7167138811</v>
      </c>
      <c r="K108" s="29" t="s">
        <v>119</v>
      </c>
      <c r="L108" s="24" t="s">
        <v>120</v>
      </c>
      <c r="M108" s="813" t="s">
        <v>485</v>
      </c>
      <c r="N108" s="24"/>
      <c r="O108" s="24"/>
      <c r="P108" s="24"/>
      <c r="Q108" s="24"/>
      <c r="R108" s="24"/>
      <c r="S108" s="24"/>
      <c r="T108" s="24"/>
      <c r="U108" s="24"/>
      <c r="V108" s="24"/>
      <c r="W108" s="24"/>
      <c r="X108" s="24"/>
      <c r="Y108" s="24"/>
      <c r="Z108" s="24"/>
    </row>
    <row r="109" spans="1:26" ht="91.5" customHeight="1">
      <c r="A109" s="76">
        <v>96</v>
      </c>
      <c r="B109" s="24" t="s">
        <v>35</v>
      </c>
      <c r="C109" s="24" t="s">
        <v>36</v>
      </c>
      <c r="D109" s="24" t="s">
        <v>486</v>
      </c>
      <c r="E109" s="24" t="s">
        <v>487</v>
      </c>
      <c r="F109" s="24"/>
      <c r="G109" s="76" t="s">
        <v>488</v>
      </c>
      <c r="H109" s="124"/>
      <c r="I109" s="39"/>
      <c r="J109" s="39"/>
      <c r="K109" s="29" t="s">
        <v>119</v>
      </c>
      <c r="L109" s="24" t="s">
        <v>120</v>
      </c>
      <c r="M109" s="806"/>
      <c r="N109" s="24"/>
      <c r="O109" s="24"/>
      <c r="P109" s="24"/>
      <c r="Q109" s="24"/>
      <c r="R109" s="24"/>
      <c r="S109" s="24"/>
      <c r="T109" s="24"/>
      <c r="U109" s="24"/>
      <c r="V109" s="24"/>
      <c r="W109" s="24"/>
      <c r="X109" s="24"/>
      <c r="Y109" s="24"/>
      <c r="Z109" s="24"/>
    </row>
    <row r="110" spans="1:26" ht="103.5" customHeight="1">
      <c r="A110" s="125">
        <v>97</v>
      </c>
      <c r="B110" s="24" t="s">
        <v>35</v>
      </c>
      <c r="C110" s="24" t="s">
        <v>36</v>
      </c>
      <c r="D110" s="126" t="s">
        <v>489</v>
      </c>
      <c r="E110" s="50" t="s">
        <v>490</v>
      </c>
      <c r="F110" s="50" t="s">
        <v>491</v>
      </c>
      <c r="G110" s="24"/>
      <c r="H110" s="24">
        <v>12</v>
      </c>
      <c r="I110" s="24"/>
      <c r="J110" s="127"/>
      <c r="K110" s="29" t="s">
        <v>119</v>
      </c>
      <c r="L110" s="24" t="s">
        <v>120</v>
      </c>
      <c r="M110" s="48" t="s">
        <v>492</v>
      </c>
      <c r="N110" s="24"/>
      <c r="O110" s="24"/>
      <c r="P110" s="24"/>
      <c r="Q110" s="24"/>
      <c r="R110" s="24"/>
      <c r="S110" s="24"/>
      <c r="T110" s="24"/>
      <c r="U110" s="24"/>
      <c r="V110" s="24"/>
      <c r="W110" s="24"/>
      <c r="X110" s="24"/>
      <c r="Y110" s="24"/>
      <c r="Z110" s="24"/>
    </row>
    <row r="111" spans="1:26" ht="166.5" customHeight="1">
      <c r="A111" s="125">
        <v>98</v>
      </c>
      <c r="B111" s="24" t="s">
        <v>35</v>
      </c>
      <c r="C111" s="24" t="s">
        <v>36</v>
      </c>
      <c r="D111" s="126" t="s">
        <v>121</v>
      </c>
      <c r="E111" s="50" t="s">
        <v>122</v>
      </c>
      <c r="F111" s="50" t="s">
        <v>123</v>
      </c>
      <c r="G111" s="24" t="s">
        <v>34</v>
      </c>
      <c r="H111" s="24">
        <v>60</v>
      </c>
      <c r="I111" s="24"/>
      <c r="J111" s="127"/>
      <c r="K111" s="29" t="s">
        <v>124</v>
      </c>
      <c r="L111" s="24" t="s">
        <v>120</v>
      </c>
      <c r="M111" s="48" t="s">
        <v>125</v>
      </c>
      <c r="N111" s="24"/>
      <c r="O111" s="24"/>
      <c r="P111" s="24"/>
      <c r="Q111" s="24"/>
      <c r="R111" s="24"/>
      <c r="S111" s="24"/>
      <c r="T111" s="24"/>
      <c r="U111" s="24"/>
      <c r="V111" s="24"/>
      <c r="W111" s="24"/>
      <c r="X111" s="24"/>
      <c r="Y111" s="24"/>
      <c r="Z111" s="24"/>
    </row>
    <row r="112" spans="1:26" ht="171.75" customHeight="1">
      <c r="A112" s="125">
        <v>99</v>
      </c>
      <c r="B112" s="24" t="s">
        <v>35</v>
      </c>
      <c r="C112" s="24" t="s">
        <v>36</v>
      </c>
      <c r="D112" s="126" t="s">
        <v>126</v>
      </c>
      <c r="E112" s="50" t="s">
        <v>127</v>
      </c>
      <c r="F112" s="50" t="s">
        <v>128</v>
      </c>
      <c r="G112" s="24" t="s">
        <v>34</v>
      </c>
      <c r="H112" s="24">
        <v>60</v>
      </c>
      <c r="I112" s="24"/>
      <c r="J112" s="127"/>
      <c r="K112" s="29" t="s">
        <v>129</v>
      </c>
      <c r="L112" s="24" t="s">
        <v>120</v>
      </c>
      <c r="M112" s="48" t="s">
        <v>130</v>
      </c>
      <c r="N112" s="24"/>
      <c r="O112" s="24"/>
      <c r="P112" s="24"/>
      <c r="Q112" s="24"/>
      <c r="R112" s="24"/>
      <c r="S112" s="24"/>
      <c r="T112" s="24"/>
      <c r="U112" s="24"/>
      <c r="V112" s="24"/>
      <c r="W112" s="24"/>
      <c r="X112" s="24"/>
      <c r="Y112" s="24"/>
      <c r="Z112" s="24"/>
    </row>
    <row r="113" spans="1:26" ht="204.75" customHeight="1">
      <c r="A113" s="125">
        <v>100</v>
      </c>
      <c r="B113" s="24" t="s">
        <v>35</v>
      </c>
      <c r="C113" s="24" t="s">
        <v>36</v>
      </c>
      <c r="D113" s="126" t="s">
        <v>131</v>
      </c>
      <c r="E113" s="50" t="s">
        <v>132</v>
      </c>
      <c r="F113" s="50" t="s">
        <v>133</v>
      </c>
      <c r="G113" s="24" t="s">
        <v>34</v>
      </c>
      <c r="H113" s="24">
        <v>60</v>
      </c>
      <c r="I113" s="24"/>
      <c r="J113" s="127"/>
      <c r="K113" s="29" t="s">
        <v>134</v>
      </c>
      <c r="L113" s="24" t="s">
        <v>120</v>
      </c>
      <c r="M113" s="48" t="s">
        <v>135</v>
      </c>
      <c r="N113" s="24"/>
      <c r="O113" s="24"/>
      <c r="P113" s="24"/>
      <c r="Q113" s="24"/>
      <c r="R113" s="24"/>
      <c r="S113" s="24"/>
      <c r="T113" s="24"/>
      <c r="U113" s="24"/>
      <c r="V113" s="24"/>
      <c r="W113" s="24"/>
      <c r="X113" s="24"/>
      <c r="Y113" s="24"/>
      <c r="Z113" s="24"/>
    </row>
    <row r="114" spans="1:26" ht="198" customHeight="1">
      <c r="A114" s="125">
        <v>101</v>
      </c>
      <c r="B114" s="24" t="s">
        <v>35</v>
      </c>
      <c r="C114" s="24" t="s">
        <v>36</v>
      </c>
      <c r="D114" s="126" t="s">
        <v>136</v>
      </c>
      <c r="E114" s="50" t="s">
        <v>132</v>
      </c>
      <c r="F114" s="50" t="s">
        <v>137</v>
      </c>
      <c r="G114" s="24" t="s">
        <v>34</v>
      </c>
      <c r="H114" s="24">
        <v>60</v>
      </c>
      <c r="I114" s="24"/>
      <c r="J114" s="127"/>
      <c r="K114" s="29" t="s">
        <v>138</v>
      </c>
      <c r="L114" s="24" t="s">
        <v>120</v>
      </c>
      <c r="M114" s="48" t="s">
        <v>139</v>
      </c>
      <c r="N114" s="24"/>
      <c r="O114" s="24"/>
      <c r="P114" s="24"/>
      <c r="Q114" s="24"/>
      <c r="R114" s="24"/>
      <c r="S114" s="24"/>
      <c r="T114" s="24"/>
      <c r="U114" s="24"/>
      <c r="V114" s="24"/>
      <c r="W114" s="24"/>
      <c r="X114" s="24"/>
      <c r="Y114" s="24"/>
      <c r="Z114" s="24"/>
    </row>
    <row r="115" spans="1:26" ht="30" customHeight="1">
      <c r="A115" s="821" t="s">
        <v>493</v>
      </c>
      <c r="B115" s="822"/>
      <c r="C115" s="822"/>
      <c r="D115" s="822"/>
      <c r="E115" s="822"/>
      <c r="F115" s="822"/>
      <c r="G115" s="822"/>
      <c r="H115" s="822"/>
      <c r="I115" s="822"/>
      <c r="J115" s="822"/>
      <c r="K115" s="822"/>
      <c r="L115" s="822"/>
      <c r="M115" s="822"/>
      <c r="N115" s="822"/>
      <c r="O115" s="822"/>
      <c r="P115" s="822"/>
      <c r="Q115" s="822"/>
      <c r="R115" s="822"/>
      <c r="S115" s="822"/>
      <c r="T115" s="822"/>
      <c r="U115" s="822"/>
      <c r="V115" s="822"/>
      <c r="W115" s="822"/>
      <c r="X115" s="42"/>
      <c r="Y115" s="42"/>
      <c r="Z115" s="42"/>
    </row>
    <row r="116" spans="1:26" ht="143.25" customHeight="1">
      <c r="A116" s="24">
        <v>102</v>
      </c>
      <c r="B116" s="24" t="s">
        <v>35</v>
      </c>
      <c r="C116" s="24" t="s">
        <v>36</v>
      </c>
      <c r="D116" s="61" t="s">
        <v>145</v>
      </c>
      <c r="E116" s="24" t="s">
        <v>146</v>
      </c>
      <c r="F116" s="128" t="s">
        <v>147</v>
      </c>
      <c r="G116" s="24" t="s">
        <v>148</v>
      </c>
      <c r="H116" s="24">
        <v>60</v>
      </c>
      <c r="I116" s="39">
        <v>6618750</v>
      </c>
      <c r="J116" s="39">
        <v>1500000</v>
      </c>
      <c r="K116" s="29" t="s">
        <v>149</v>
      </c>
      <c r="L116" s="24" t="s">
        <v>150</v>
      </c>
      <c r="M116" s="30"/>
      <c r="N116" s="31"/>
      <c r="O116" s="31"/>
      <c r="P116" s="31"/>
      <c r="Q116" s="31"/>
      <c r="R116" s="31"/>
      <c r="S116" s="31"/>
      <c r="T116" s="31"/>
      <c r="U116" s="31"/>
      <c r="V116" s="31"/>
      <c r="W116" s="31"/>
      <c r="X116" s="31"/>
      <c r="Y116" s="31"/>
      <c r="Z116" s="31"/>
    </row>
    <row r="117" spans="1:26" ht="368.25" customHeight="1">
      <c r="A117" s="24">
        <v>103</v>
      </c>
      <c r="B117" s="24" t="s">
        <v>35</v>
      </c>
      <c r="C117" s="24" t="s">
        <v>36</v>
      </c>
      <c r="D117" s="24" t="s">
        <v>184</v>
      </c>
      <c r="E117" s="24" t="s">
        <v>185</v>
      </c>
      <c r="F117" s="128" t="s">
        <v>186</v>
      </c>
      <c r="G117" s="24" t="s">
        <v>148</v>
      </c>
      <c r="H117" s="24">
        <v>36</v>
      </c>
      <c r="I117" s="39">
        <f t="shared" ref="I117:I125" si="0">J117*4.4125</f>
        <v>44125000</v>
      </c>
      <c r="J117" s="39">
        <v>10000000</v>
      </c>
      <c r="K117" s="29" t="s">
        <v>149</v>
      </c>
      <c r="L117" s="24" t="s">
        <v>150</v>
      </c>
      <c r="M117" s="49" t="s">
        <v>187</v>
      </c>
      <c r="N117" s="44"/>
      <c r="O117" s="44"/>
      <c r="P117" s="44"/>
      <c r="Q117" s="44"/>
      <c r="R117" s="44"/>
      <c r="S117" s="44"/>
      <c r="T117" s="44"/>
      <c r="U117" s="44"/>
      <c r="V117" s="44"/>
      <c r="W117" s="44"/>
      <c r="X117" s="44"/>
      <c r="Y117" s="44"/>
      <c r="Z117" s="44"/>
    </row>
    <row r="118" spans="1:26" ht="210.75" customHeight="1">
      <c r="A118" s="24">
        <v>104</v>
      </c>
      <c r="B118" s="24" t="s">
        <v>35</v>
      </c>
      <c r="C118" s="24" t="s">
        <v>36</v>
      </c>
      <c r="D118" s="24" t="s">
        <v>188</v>
      </c>
      <c r="E118" s="24" t="s">
        <v>185</v>
      </c>
      <c r="F118" s="128" t="s">
        <v>189</v>
      </c>
      <c r="G118" s="24" t="s">
        <v>148</v>
      </c>
      <c r="H118" s="24">
        <v>60</v>
      </c>
      <c r="I118" s="39">
        <f t="shared" si="0"/>
        <v>44125000</v>
      </c>
      <c r="J118" s="39">
        <v>10000000</v>
      </c>
      <c r="K118" s="29" t="s">
        <v>149</v>
      </c>
      <c r="L118" s="24" t="s">
        <v>150</v>
      </c>
      <c r="M118" s="49" t="s">
        <v>187</v>
      </c>
      <c r="N118" s="44"/>
      <c r="O118" s="44"/>
      <c r="P118" s="44"/>
      <c r="Q118" s="44"/>
      <c r="R118" s="44"/>
      <c r="S118" s="44"/>
      <c r="T118" s="44"/>
      <c r="U118" s="44"/>
      <c r="V118" s="44"/>
      <c r="W118" s="44"/>
      <c r="X118" s="44"/>
      <c r="Y118" s="44"/>
      <c r="Z118" s="44"/>
    </row>
    <row r="119" spans="1:26" ht="241.5" customHeight="1">
      <c r="A119" s="24">
        <v>105</v>
      </c>
      <c r="B119" s="24" t="s">
        <v>35</v>
      </c>
      <c r="C119" s="24" t="s">
        <v>36</v>
      </c>
      <c r="D119" s="24" t="s">
        <v>494</v>
      </c>
      <c r="E119" s="24" t="s">
        <v>146</v>
      </c>
      <c r="F119" s="128" t="s">
        <v>495</v>
      </c>
      <c r="G119" s="24" t="s">
        <v>148</v>
      </c>
      <c r="H119" s="24">
        <v>60</v>
      </c>
      <c r="I119" s="39">
        <f t="shared" si="0"/>
        <v>17650000</v>
      </c>
      <c r="J119" s="63">
        <v>4000000</v>
      </c>
      <c r="K119" s="29" t="s">
        <v>149</v>
      </c>
      <c r="L119" s="24" t="s">
        <v>150</v>
      </c>
      <c r="M119" s="49" t="s">
        <v>151</v>
      </c>
      <c r="N119" s="44"/>
      <c r="O119" s="44"/>
      <c r="P119" s="44"/>
      <c r="Q119" s="44"/>
      <c r="R119" s="44"/>
      <c r="S119" s="44"/>
      <c r="T119" s="44"/>
      <c r="U119" s="44"/>
      <c r="V119" s="44"/>
      <c r="W119" s="44"/>
      <c r="X119" s="44"/>
      <c r="Y119" s="44"/>
      <c r="Z119" s="44"/>
    </row>
    <row r="120" spans="1:26" ht="102.75" customHeight="1">
      <c r="A120" s="24">
        <v>106</v>
      </c>
      <c r="B120" s="24" t="s">
        <v>35</v>
      </c>
      <c r="C120" s="24" t="s">
        <v>36</v>
      </c>
      <c r="D120" s="24" t="s">
        <v>496</v>
      </c>
      <c r="E120" s="24" t="s">
        <v>146</v>
      </c>
      <c r="F120" s="128" t="s">
        <v>497</v>
      </c>
      <c r="G120" s="24" t="s">
        <v>148</v>
      </c>
      <c r="H120" s="24">
        <v>24</v>
      </c>
      <c r="I120" s="39">
        <f t="shared" si="0"/>
        <v>4412500</v>
      </c>
      <c r="J120" s="63">
        <v>1000000</v>
      </c>
      <c r="K120" s="29" t="s">
        <v>149</v>
      </c>
      <c r="L120" s="24" t="s">
        <v>150</v>
      </c>
      <c r="M120" s="49"/>
      <c r="N120" s="31"/>
      <c r="O120" s="31"/>
      <c r="P120" s="31"/>
      <c r="Q120" s="31"/>
      <c r="R120" s="31"/>
      <c r="S120" s="31"/>
      <c r="T120" s="31"/>
      <c r="U120" s="31"/>
      <c r="V120" s="31"/>
      <c r="W120" s="31"/>
      <c r="X120" s="31"/>
      <c r="Y120" s="31"/>
      <c r="Z120" s="31"/>
    </row>
    <row r="121" spans="1:26" ht="156" customHeight="1">
      <c r="A121" s="24">
        <v>107</v>
      </c>
      <c r="B121" s="24" t="s">
        <v>35</v>
      </c>
      <c r="C121" s="24" t="s">
        <v>36</v>
      </c>
      <c r="D121" s="24" t="s">
        <v>190</v>
      </c>
      <c r="E121" s="24" t="s">
        <v>191</v>
      </c>
      <c r="F121" s="128" t="s">
        <v>192</v>
      </c>
      <c r="G121" s="128"/>
      <c r="H121" s="24">
        <v>36</v>
      </c>
      <c r="I121" s="39">
        <f t="shared" si="0"/>
        <v>30887499.999999996</v>
      </c>
      <c r="J121" s="63">
        <v>7000000</v>
      </c>
      <c r="K121" s="29" t="s">
        <v>149</v>
      </c>
      <c r="L121" s="24" t="s">
        <v>150</v>
      </c>
      <c r="M121" s="129"/>
      <c r="N121" s="3"/>
      <c r="O121" s="3"/>
      <c r="P121" s="3"/>
      <c r="Q121" s="3"/>
      <c r="R121" s="3"/>
      <c r="S121" s="3"/>
      <c r="T121" s="3"/>
      <c r="U121" s="3"/>
      <c r="V121" s="3"/>
      <c r="W121" s="3"/>
      <c r="X121" s="3"/>
      <c r="Y121" s="3"/>
      <c r="Z121" s="3"/>
    </row>
    <row r="122" spans="1:26" ht="98.25" customHeight="1">
      <c r="A122" s="24">
        <v>108</v>
      </c>
      <c r="B122" s="24" t="s">
        <v>35</v>
      </c>
      <c r="C122" s="24" t="s">
        <v>36</v>
      </c>
      <c r="D122" s="24" t="s">
        <v>152</v>
      </c>
      <c r="E122" s="24" t="s">
        <v>146</v>
      </c>
      <c r="F122" s="128" t="s">
        <v>153</v>
      </c>
      <c r="G122" s="128"/>
      <c r="H122" s="24">
        <v>36</v>
      </c>
      <c r="I122" s="39">
        <f t="shared" si="0"/>
        <v>8825000</v>
      </c>
      <c r="J122" s="63">
        <v>2000000</v>
      </c>
      <c r="K122" s="29" t="s">
        <v>149</v>
      </c>
      <c r="L122" s="24" t="s">
        <v>150</v>
      </c>
      <c r="M122" s="128"/>
      <c r="N122" s="3"/>
      <c r="O122" s="3"/>
      <c r="P122" s="3"/>
      <c r="Q122" s="3"/>
      <c r="R122" s="3"/>
      <c r="S122" s="3"/>
      <c r="T122" s="3"/>
      <c r="U122" s="3"/>
      <c r="V122" s="3"/>
      <c r="W122" s="3"/>
      <c r="X122" s="3"/>
      <c r="Y122" s="3"/>
      <c r="Z122" s="3"/>
    </row>
    <row r="123" spans="1:26" ht="98.25" customHeight="1">
      <c r="A123" s="24">
        <v>109</v>
      </c>
      <c r="B123" s="24" t="s">
        <v>35</v>
      </c>
      <c r="C123" s="24" t="s">
        <v>36</v>
      </c>
      <c r="D123" s="24" t="s">
        <v>498</v>
      </c>
      <c r="E123" s="24" t="s">
        <v>146</v>
      </c>
      <c r="F123" s="128" t="s">
        <v>499</v>
      </c>
      <c r="G123" s="24" t="s">
        <v>148</v>
      </c>
      <c r="H123" s="24">
        <v>36</v>
      </c>
      <c r="I123" s="39">
        <f t="shared" si="0"/>
        <v>52949999.999999993</v>
      </c>
      <c r="J123" s="39">
        <v>12000000</v>
      </c>
      <c r="K123" s="29" t="s">
        <v>149</v>
      </c>
      <c r="L123" s="24" t="s">
        <v>150</v>
      </c>
      <c r="M123" s="24"/>
      <c r="N123" s="4"/>
      <c r="O123" s="4"/>
      <c r="P123" s="4"/>
      <c r="Q123" s="4"/>
      <c r="R123" s="4"/>
      <c r="S123" s="4"/>
      <c r="T123" s="4"/>
      <c r="U123" s="4"/>
      <c r="V123" s="4"/>
      <c r="W123" s="4"/>
      <c r="X123" s="4"/>
      <c r="Y123" s="4"/>
      <c r="Z123" s="4"/>
    </row>
    <row r="124" spans="1:26" ht="129.75" customHeight="1">
      <c r="A124" s="4">
        <v>110</v>
      </c>
      <c r="B124" s="4" t="s">
        <v>35</v>
      </c>
      <c r="C124" s="4" t="s">
        <v>36</v>
      </c>
      <c r="D124" s="4" t="s">
        <v>193</v>
      </c>
      <c r="E124" s="4" t="s">
        <v>194</v>
      </c>
      <c r="F124" s="3" t="s">
        <v>500</v>
      </c>
      <c r="G124" s="4" t="s">
        <v>148</v>
      </c>
      <c r="H124" s="4">
        <v>24</v>
      </c>
      <c r="I124" s="64">
        <f t="shared" si="0"/>
        <v>8825000</v>
      </c>
      <c r="J124" s="64">
        <v>2000000</v>
      </c>
      <c r="K124" s="59" t="s">
        <v>149</v>
      </c>
      <c r="L124" s="4" t="s">
        <v>150</v>
      </c>
      <c r="M124" s="4" t="s">
        <v>501</v>
      </c>
      <c r="N124" s="4"/>
      <c r="O124" s="4"/>
      <c r="P124" s="4"/>
      <c r="Q124" s="4"/>
      <c r="R124" s="4"/>
      <c r="S124" s="4"/>
      <c r="T124" s="4"/>
      <c r="U124" s="4"/>
      <c r="V124" s="4"/>
      <c r="W124" s="4"/>
      <c r="X124" s="4"/>
      <c r="Y124" s="4"/>
      <c r="Z124" s="4"/>
    </row>
    <row r="125" spans="1:26" ht="101.25" customHeight="1">
      <c r="A125" s="4">
        <v>111</v>
      </c>
      <c r="B125" s="4" t="s">
        <v>35</v>
      </c>
      <c r="C125" s="4" t="s">
        <v>36</v>
      </c>
      <c r="D125" s="3" t="s">
        <v>502</v>
      </c>
      <c r="E125" s="4" t="s">
        <v>194</v>
      </c>
      <c r="F125" s="3" t="s">
        <v>503</v>
      </c>
      <c r="G125" s="4" t="s">
        <v>148</v>
      </c>
      <c r="H125" s="4">
        <v>24</v>
      </c>
      <c r="I125" s="65">
        <f t="shared" si="0"/>
        <v>4412500</v>
      </c>
      <c r="J125" s="65">
        <v>1000000</v>
      </c>
      <c r="K125" s="59" t="s">
        <v>149</v>
      </c>
      <c r="L125" s="4" t="s">
        <v>150</v>
      </c>
      <c r="M125" s="4" t="s">
        <v>501</v>
      </c>
      <c r="N125" s="4"/>
      <c r="O125" s="4"/>
      <c r="P125" s="4"/>
      <c r="Q125" s="4"/>
      <c r="R125" s="4"/>
      <c r="S125" s="4"/>
      <c r="T125" s="4"/>
      <c r="U125" s="4"/>
      <c r="V125" s="4"/>
      <c r="W125" s="4"/>
      <c r="X125" s="4"/>
      <c r="Y125" s="4"/>
      <c r="Z125" s="4"/>
    </row>
    <row r="126" spans="1:26" ht="213" customHeight="1">
      <c r="A126" s="24">
        <v>112</v>
      </c>
      <c r="B126" s="24" t="s">
        <v>35</v>
      </c>
      <c r="C126" s="24" t="s">
        <v>36</v>
      </c>
      <c r="D126" s="128" t="s">
        <v>504</v>
      </c>
      <c r="E126" s="24" t="s">
        <v>154</v>
      </c>
      <c r="F126" s="130" t="s">
        <v>155</v>
      </c>
      <c r="G126" s="24" t="s">
        <v>148</v>
      </c>
      <c r="H126" s="24">
        <v>24</v>
      </c>
      <c r="I126" s="74" t="s">
        <v>505</v>
      </c>
      <c r="J126" s="131" t="s">
        <v>506</v>
      </c>
      <c r="K126" s="29" t="s">
        <v>149</v>
      </c>
      <c r="L126" s="24" t="s">
        <v>150</v>
      </c>
      <c r="M126" s="48" t="s">
        <v>156</v>
      </c>
      <c r="N126" s="61"/>
      <c r="O126" s="61"/>
      <c r="P126" s="61"/>
      <c r="Q126" s="61"/>
      <c r="R126" s="61"/>
      <c r="S126" s="61"/>
      <c r="T126" s="61"/>
      <c r="U126" s="61"/>
      <c r="V126" s="61"/>
      <c r="W126" s="61"/>
      <c r="X126" s="61"/>
      <c r="Y126" s="61"/>
      <c r="Z126" s="61"/>
    </row>
    <row r="127" spans="1:26" ht="393.75" customHeight="1">
      <c r="A127" s="24">
        <v>113</v>
      </c>
      <c r="B127" s="24" t="s">
        <v>35</v>
      </c>
      <c r="C127" s="24" t="s">
        <v>36</v>
      </c>
      <c r="D127" s="24" t="s">
        <v>507</v>
      </c>
      <c r="E127" s="24" t="s">
        <v>508</v>
      </c>
      <c r="F127" s="128" t="s">
        <v>509</v>
      </c>
      <c r="G127" s="24" t="s">
        <v>510</v>
      </c>
      <c r="H127" s="24">
        <v>48</v>
      </c>
      <c r="I127" s="131">
        <f>J127*4.4125</f>
        <v>8825000</v>
      </c>
      <c r="J127" s="131">
        <v>2000000</v>
      </c>
      <c r="K127" s="29" t="s">
        <v>149</v>
      </c>
      <c r="L127" s="24" t="s">
        <v>150</v>
      </c>
      <c r="M127" s="49"/>
      <c r="N127" s="31"/>
      <c r="O127" s="31"/>
      <c r="P127" s="31"/>
      <c r="Q127" s="31"/>
      <c r="R127" s="31"/>
      <c r="S127" s="31"/>
      <c r="T127" s="31"/>
      <c r="U127" s="31"/>
      <c r="V127" s="31"/>
      <c r="W127" s="31"/>
      <c r="X127" s="31"/>
      <c r="Y127" s="31"/>
      <c r="Z127" s="31"/>
    </row>
    <row r="128" spans="1:26" ht="114.75" customHeight="1">
      <c r="A128" s="125">
        <v>114</v>
      </c>
      <c r="B128" s="24" t="s">
        <v>35</v>
      </c>
      <c r="C128" s="24" t="s">
        <v>36</v>
      </c>
      <c r="D128" s="50" t="s">
        <v>511</v>
      </c>
      <c r="E128" s="50" t="s">
        <v>158</v>
      </c>
      <c r="F128" s="50" t="s">
        <v>159</v>
      </c>
      <c r="G128" s="24" t="s">
        <v>148</v>
      </c>
      <c r="H128" s="24">
        <v>36</v>
      </c>
      <c r="I128" s="63">
        <f>J128*4.4125</f>
        <v>2206250</v>
      </c>
      <c r="J128" s="63">
        <v>500000</v>
      </c>
      <c r="K128" s="29" t="s">
        <v>149</v>
      </c>
      <c r="L128" s="24" t="s">
        <v>150</v>
      </c>
      <c r="M128" s="24"/>
      <c r="N128" s="24"/>
      <c r="O128" s="24"/>
      <c r="P128" s="24"/>
      <c r="Q128" s="24"/>
      <c r="R128" s="24"/>
      <c r="S128" s="24"/>
      <c r="T128" s="24"/>
      <c r="U128" s="24"/>
      <c r="V128" s="24"/>
      <c r="W128" s="24"/>
      <c r="X128" s="24"/>
      <c r="Y128" s="24"/>
      <c r="Z128" s="24"/>
    </row>
    <row r="129" spans="1:26" ht="369" customHeight="1">
      <c r="A129" s="132">
        <v>115</v>
      </c>
      <c r="B129" s="133" t="s">
        <v>35</v>
      </c>
      <c r="C129" s="134" t="s">
        <v>36</v>
      </c>
      <c r="D129" s="135" t="s">
        <v>512</v>
      </c>
      <c r="E129" s="136" t="s">
        <v>513</v>
      </c>
      <c r="F129" s="137" t="s">
        <v>178</v>
      </c>
      <c r="G129" s="138" t="s">
        <v>179</v>
      </c>
      <c r="H129" s="134">
        <v>60</v>
      </c>
      <c r="I129" s="139">
        <v>50791000</v>
      </c>
      <c r="J129" s="139">
        <f>I129/4.4125</f>
        <v>11510708.215297451</v>
      </c>
      <c r="K129" s="140" t="s">
        <v>514</v>
      </c>
      <c r="L129" s="134" t="s">
        <v>515</v>
      </c>
      <c r="M129" s="138" t="s">
        <v>516</v>
      </c>
      <c r="N129" s="141"/>
      <c r="O129" s="141"/>
      <c r="P129" s="141"/>
      <c r="Q129" s="141"/>
      <c r="R129" s="141"/>
      <c r="S129" s="141"/>
      <c r="T129" s="141"/>
      <c r="U129" s="141"/>
      <c r="V129" s="141"/>
      <c r="W129" s="141"/>
      <c r="X129" s="141"/>
      <c r="Y129" s="141"/>
      <c r="Z129" s="141"/>
    </row>
    <row r="130" spans="1:26" ht="141" customHeight="1">
      <c r="A130" s="125">
        <v>116</v>
      </c>
      <c r="B130" s="24" t="s">
        <v>35</v>
      </c>
      <c r="C130" s="24" t="s">
        <v>36</v>
      </c>
      <c r="D130" s="50" t="s">
        <v>174</v>
      </c>
      <c r="E130" s="50" t="s">
        <v>517</v>
      </c>
      <c r="F130" s="50" t="s">
        <v>175</v>
      </c>
      <c r="G130" s="24" t="s">
        <v>518</v>
      </c>
      <c r="H130" s="24">
        <v>24</v>
      </c>
      <c r="I130" s="63">
        <v>3260000</v>
      </c>
      <c r="J130" s="63">
        <f>I130/4.4215</f>
        <v>737306.3440009047</v>
      </c>
      <c r="K130" s="29" t="s">
        <v>149</v>
      </c>
      <c r="L130" s="24" t="s">
        <v>150</v>
      </c>
      <c r="M130" s="48"/>
      <c r="N130" s="24"/>
      <c r="O130" s="24"/>
      <c r="P130" s="24"/>
      <c r="Q130" s="24"/>
      <c r="R130" s="24"/>
      <c r="S130" s="24"/>
      <c r="T130" s="24"/>
      <c r="U130" s="24"/>
      <c r="V130" s="24"/>
      <c r="W130" s="24"/>
      <c r="X130" s="24"/>
      <c r="Y130" s="24"/>
      <c r="Z130" s="24"/>
    </row>
    <row r="131" spans="1:26" ht="94.5" customHeight="1">
      <c r="A131" s="120">
        <v>117</v>
      </c>
      <c r="B131" s="121" t="s">
        <v>35</v>
      </c>
      <c r="C131" s="121" t="s">
        <v>36</v>
      </c>
      <c r="D131" s="121" t="s">
        <v>519</v>
      </c>
      <c r="E131" s="121" t="s">
        <v>170</v>
      </c>
      <c r="F131" s="121"/>
      <c r="G131" s="121" t="s">
        <v>171</v>
      </c>
      <c r="H131" s="121"/>
      <c r="I131" s="122"/>
      <c r="J131" s="122"/>
      <c r="K131" s="120"/>
      <c r="L131" s="121"/>
      <c r="M131" s="121" t="s">
        <v>520</v>
      </c>
      <c r="N131" s="121"/>
      <c r="O131" s="121"/>
      <c r="P131" s="121"/>
      <c r="Q131" s="121"/>
      <c r="R131" s="121"/>
      <c r="S131" s="121"/>
      <c r="T131" s="121"/>
      <c r="U131" s="121"/>
      <c r="V131" s="121"/>
      <c r="W131" s="121"/>
      <c r="X131" s="121"/>
      <c r="Y131" s="121"/>
      <c r="Z131" s="121"/>
    </row>
    <row r="132" spans="1:26" ht="110.25" customHeight="1">
      <c r="A132" s="120">
        <v>118</v>
      </c>
      <c r="B132" s="121" t="s">
        <v>35</v>
      </c>
      <c r="C132" s="121" t="s">
        <v>36</v>
      </c>
      <c r="D132" s="121" t="s">
        <v>172</v>
      </c>
      <c r="E132" s="121" t="s">
        <v>170</v>
      </c>
      <c r="F132" s="121"/>
      <c r="G132" s="121" t="s">
        <v>171</v>
      </c>
      <c r="H132" s="121"/>
      <c r="I132" s="122"/>
      <c r="J132" s="122"/>
      <c r="K132" s="120"/>
      <c r="L132" s="121"/>
      <c r="M132" s="121" t="s">
        <v>520</v>
      </c>
      <c r="N132" s="121"/>
      <c r="O132" s="121"/>
      <c r="P132" s="121"/>
      <c r="Q132" s="121"/>
      <c r="R132" s="121"/>
      <c r="S132" s="121"/>
      <c r="T132" s="121"/>
      <c r="U132" s="121"/>
      <c r="V132" s="121"/>
      <c r="W132" s="121"/>
      <c r="X132" s="121"/>
      <c r="Y132" s="121"/>
      <c r="Z132" s="121"/>
    </row>
    <row r="133" spans="1:26" ht="17.25" customHeight="1">
      <c r="A133" s="821" t="s">
        <v>521</v>
      </c>
      <c r="B133" s="822"/>
      <c r="C133" s="822"/>
      <c r="D133" s="822"/>
      <c r="E133" s="822"/>
      <c r="F133" s="822"/>
      <c r="G133" s="822"/>
      <c r="H133" s="822"/>
      <c r="I133" s="822"/>
      <c r="J133" s="822"/>
      <c r="K133" s="822"/>
      <c r="L133" s="822"/>
      <c r="M133" s="822"/>
      <c r="N133" s="822"/>
      <c r="O133" s="822"/>
      <c r="P133" s="822"/>
      <c r="Q133" s="822"/>
      <c r="R133" s="822"/>
      <c r="S133" s="822"/>
      <c r="T133" s="822"/>
      <c r="U133" s="822"/>
      <c r="V133" s="822"/>
      <c r="W133" s="822"/>
      <c r="X133" s="42"/>
      <c r="Y133" s="42"/>
      <c r="Z133" s="42"/>
    </row>
    <row r="134" spans="1:26" ht="149.25" customHeight="1">
      <c r="A134" s="4">
        <v>119</v>
      </c>
      <c r="B134" s="4" t="s">
        <v>35</v>
      </c>
      <c r="C134" s="4" t="s">
        <v>36</v>
      </c>
      <c r="D134" s="71" t="s">
        <v>522</v>
      </c>
      <c r="E134" s="4" t="s">
        <v>254</v>
      </c>
      <c r="F134" s="71" t="s">
        <v>523</v>
      </c>
      <c r="G134" s="4" t="s">
        <v>148</v>
      </c>
      <c r="H134" s="4">
        <v>60</v>
      </c>
      <c r="I134" s="65"/>
      <c r="J134" s="65"/>
      <c r="K134" s="59" t="s">
        <v>255</v>
      </c>
      <c r="L134" s="4" t="s">
        <v>256</v>
      </c>
      <c r="M134" s="4" t="s">
        <v>257</v>
      </c>
      <c r="N134" s="44"/>
      <c r="O134" s="44"/>
      <c r="P134" s="44"/>
      <c r="Q134" s="44"/>
      <c r="R134" s="44"/>
      <c r="S134" s="44"/>
      <c r="T134" s="44"/>
      <c r="U134" s="44"/>
      <c r="V134" s="44"/>
      <c r="W134" s="44"/>
      <c r="X134" s="44"/>
      <c r="Y134" s="44"/>
      <c r="Z134" s="44"/>
    </row>
    <row r="135" spans="1:26" ht="101.25" customHeight="1">
      <c r="A135" s="24">
        <v>120</v>
      </c>
      <c r="B135" s="24" t="s">
        <v>35</v>
      </c>
      <c r="C135" s="24" t="s">
        <v>36</v>
      </c>
      <c r="D135" s="24" t="s">
        <v>524</v>
      </c>
      <c r="E135" s="24" t="s">
        <v>525</v>
      </c>
      <c r="F135" s="24" t="s">
        <v>526</v>
      </c>
      <c r="G135" s="24" t="s">
        <v>148</v>
      </c>
      <c r="H135" s="24">
        <v>36</v>
      </c>
      <c r="I135" s="63">
        <f>J135*4.4125</f>
        <v>13237499.999999998</v>
      </c>
      <c r="J135" s="74">
        <v>3000000</v>
      </c>
      <c r="K135" s="29" t="s">
        <v>162</v>
      </c>
      <c r="L135" s="24" t="s">
        <v>163</v>
      </c>
      <c r="M135" s="24"/>
      <c r="N135" s="4"/>
      <c r="O135" s="4"/>
      <c r="P135" s="4"/>
      <c r="Q135" s="4"/>
      <c r="R135" s="4"/>
      <c r="S135" s="4"/>
      <c r="T135" s="4"/>
      <c r="U135" s="4"/>
      <c r="V135" s="4"/>
      <c r="W135" s="4"/>
      <c r="X135" s="4"/>
      <c r="Y135" s="4"/>
      <c r="Z135" s="4"/>
    </row>
    <row r="136" spans="1:26" ht="254.25" customHeight="1">
      <c r="A136" s="142">
        <v>121</v>
      </c>
      <c r="B136" s="142" t="s">
        <v>35</v>
      </c>
      <c r="C136" s="142" t="s">
        <v>36</v>
      </c>
      <c r="D136" s="142" t="s">
        <v>527</v>
      </c>
      <c r="E136" s="142" t="s">
        <v>528</v>
      </c>
      <c r="F136" s="143" t="s">
        <v>529</v>
      </c>
      <c r="G136" s="142" t="s">
        <v>148</v>
      </c>
      <c r="H136" s="144" t="s">
        <v>530</v>
      </c>
      <c r="I136" s="145">
        <f>J136*4.4125</f>
        <v>17650000</v>
      </c>
      <c r="J136" s="145">
        <v>4000000</v>
      </c>
      <c r="K136" s="146" t="s">
        <v>162</v>
      </c>
      <c r="L136" s="142" t="s">
        <v>163</v>
      </c>
      <c r="M136" s="61"/>
      <c r="N136" s="44"/>
      <c r="O136" s="44"/>
      <c r="P136" s="44"/>
      <c r="Q136" s="44"/>
      <c r="R136" s="44"/>
      <c r="S136" s="44"/>
      <c r="T136" s="44"/>
      <c r="U136" s="44"/>
      <c r="V136" s="44"/>
      <c r="W136" s="44"/>
      <c r="X136" s="44"/>
      <c r="Y136" s="44"/>
      <c r="Z136" s="44"/>
    </row>
    <row r="137" spans="1:26" ht="254.25" customHeight="1">
      <c r="A137" s="142">
        <v>122</v>
      </c>
      <c r="B137" s="142" t="s">
        <v>35</v>
      </c>
      <c r="C137" s="142" t="s">
        <v>36</v>
      </c>
      <c r="D137" s="142" t="s">
        <v>531</v>
      </c>
      <c r="E137" s="142" t="s">
        <v>532</v>
      </c>
      <c r="F137" s="143" t="s">
        <v>533</v>
      </c>
      <c r="G137" s="142" t="s">
        <v>85</v>
      </c>
      <c r="H137" s="144">
        <v>24</v>
      </c>
      <c r="I137" s="145">
        <v>3000000</v>
      </c>
      <c r="J137" s="145" t="s">
        <v>534</v>
      </c>
      <c r="K137" s="146" t="s">
        <v>177</v>
      </c>
      <c r="L137" s="142"/>
      <c r="M137" s="61"/>
      <c r="N137" s="61"/>
      <c r="O137" s="61"/>
      <c r="P137" s="61"/>
      <c r="Q137" s="61"/>
      <c r="R137" s="61"/>
      <c r="S137" s="61"/>
      <c r="T137" s="61"/>
      <c r="U137" s="61"/>
      <c r="V137" s="61"/>
      <c r="W137" s="61"/>
      <c r="X137" s="61"/>
      <c r="Y137" s="61"/>
      <c r="Z137" s="61"/>
    </row>
    <row r="138" spans="1:26" ht="330" customHeight="1">
      <c r="A138" s="142">
        <v>123</v>
      </c>
      <c r="B138" s="142" t="s">
        <v>35</v>
      </c>
      <c r="C138" s="142" t="s">
        <v>36</v>
      </c>
      <c r="D138" s="142" t="s">
        <v>535</v>
      </c>
      <c r="E138" s="142" t="s">
        <v>160</v>
      </c>
      <c r="F138" s="143" t="s">
        <v>161</v>
      </c>
      <c r="G138" s="142" t="s">
        <v>157</v>
      </c>
      <c r="H138" s="144">
        <v>48</v>
      </c>
      <c r="I138" s="145">
        <v>8825000</v>
      </c>
      <c r="J138" s="145">
        <v>2000000</v>
      </c>
      <c r="K138" s="146" t="s">
        <v>149</v>
      </c>
      <c r="L138" s="142"/>
      <c r="M138" s="61"/>
      <c r="N138" s="61"/>
      <c r="O138" s="61"/>
      <c r="P138" s="61"/>
      <c r="Q138" s="61"/>
      <c r="R138" s="61"/>
      <c r="S138" s="61"/>
      <c r="T138" s="61"/>
      <c r="U138" s="61"/>
      <c r="V138" s="61"/>
      <c r="W138" s="61"/>
      <c r="X138" s="61"/>
      <c r="Y138" s="61"/>
      <c r="Z138" s="61"/>
    </row>
    <row r="139" spans="1:26" ht="132" customHeight="1">
      <c r="A139" s="4">
        <v>124</v>
      </c>
      <c r="B139" s="4" t="s">
        <v>35</v>
      </c>
      <c r="C139" s="4" t="s">
        <v>36</v>
      </c>
      <c r="D139" s="4" t="s">
        <v>536</v>
      </c>
      <c r="E139" s="4" t="s">
        <v>164</v>
      </c>
      <c r="F139" s="3" t="s">
        <v>537</v>
      </c>
      <c r="G139" s="4" t="s">
        <v>148</v>
      </c>
      <c r="H139" s="4">
        <v>24</v>
      </c>
      <c r="I139" s="65">
        <f>J139*4.4125</f>
        <v>4412500</v>
      </c>
      <c r="J139" s="65">
        <v>1000000</v>
      </c>
      <c r="K139" s="59" t="s">
        <v>162</v>
      </c>
      <c r="L139" s="4" t="s">
        <v>163</v>
      </c>
      <c r="M139" s="44" t="s">
        <v>538</v>
      </c>
      <c r="N139" s="44"/>
      <c r="O139" s="44"/>
      <c r="P139" s="44"/>
      <c r="Q139" s="44"/>
      <c r="R139" s="44"/>
      <c r="S139" s="44"/>
      <c r="T139" s="44"/>
      <c r="U139" s="44"/>
      <c r="V139" s="44"/>
      <c r="W139" s="44"/>
      <c r="X139" s="44"/>
      <c r="Y139" s="44"/>
      <c r="Z139" s="44"/>
    </row>
    <row r="140" spans="1:26" ht="306" hidden="1" customHeight="1">
      <c r="A140" s="147"/>
      <c r="B140" s="44"/>
      <c r="C140" s="44" t="s">
        <v>539</v>
      </c>
      <c r="D140" s="3" t="s">
        <v>540</v>
      </c>
      <c r="E140" s="4" t="s">
        <v>541</v>
      </c>
      <c r="F140" s="44" t="s">
        <v>542</v>
      </c>
      <c r="G140" s="3" t="s">
        <v>543</v>
      </c>
      <c r="H140" s="3" t="s">
        <v>195</v>
      </c>
      <c r="I140" s="44" t="s">
        <v>62</v>
      </c>
      <c r="J140" s="43"/>
      <c r="K140" s="43"/>
      <c r="L140" s="44"/>
      <c r="M140" s="72"/>
      <c r="N140" s="44"/>
      <c r="O140" s="44"/>
      <c r="P140" s="44"/>
      <c r="Q140" s="44"/>
      <c r="R140" s="44"/>
      <c r="S140" s="44"/>
      <c r="T140" s="44"/>
      <c r="U140" s="44"/>
      <c r="V140" s="44"/>
      <c r="W140" s="44"/>
      <c r="X140" s="44"/>
      <c r="Y140" s="44"/>
      <c r="Z140" s="44"/>
    </row>
    <row r="141" spans="1:26" ht="36.75" customHeight="1">
      <c r="A141" s="812" t="s">
        <v>544</v>
      </c>
      <c r="B141" s="810"/>
      <c r="C141" s="810"/>
      <c r="D141" s="810"/>
      <c r="E141" s="810"/>
      <c r="F141" s="810"/>
      <c r="G141" s="810"/>
      <c r="H141" s="810"/>
      <c r="I141" s="810"/>
      <c r="J141" s="810"/>
      <c r="K141" s="810"/>
      <c r="L141" s="810"/>
      <c r="M141" s="810"/>
      <c r="N141" s="810"/>
      <c r="O141" s="810"/>
      <c r="P141" s="810"/>
      <c r="Q141" s="810"/>
      <c r="R141" s="810"/>
      <c r="S141" s="810"/>
      <c r="T141" s="810"/>
      <c r="U141" s="810"/>
      <c r="V141" s="810"/>
      <c r="W141" s="810"/>
      <c r="X141" s="42"/>
      <c r="Y141" s="42"/>
      <c r="Z141" s="42"/>
    </row>
    <row r="142" spans="1:26" ht="117.75" customHeight="1">
      <c r="A142" s="24">
        <v>125</v>
      </c>
      <c r="B142" s="24" t="s">
        <v>35</v>
      </c>
      <c r="C142" s="24" t="s">
        <v>36</v>
      </c>
      <c r="D142" s="24" t="s">
        <v>213</v>
      </c>
      <c r="E142" s="24" t="s">
        <v>170</v>
      </c>
      <c r="F142" s="61" t="s">
        <v>214</v>
      </c>
      <c r="G142" s="24" t="s">
        <v>215</v>
      </c>
      <c r="H142" s="24">
        <v>6</v>
      </c>
      <c r="I142" s="63" t="s">
        <v>216</v>
      </c>
      <c r="J142" s="63">
        <v>244217</v>
      </c>
      <c r="K142" s="29" t="s">
        <v>199</v>
      </c>
      <c r="L142" s="24" t="s">
        <v>200</v>
      </c>
      <c r="M142" s="62" t="s">
        <v>201</v>
      </c>
      <c r="N142" s="61"/>
      <c r="O142" s="61"/>
      <c r="P142" s="61"/>
      <c r="Q142" s="61"/>
      <c r="R142" s="61"/>
      <c r="S142" s="61"/>
      <c r="T142" s="61"/>
      <c r="U142" s="61"/>
      <c r="V142" s="61"/>
      <c r="W142" s="61"/>
      <c r="X142" s="61"/>
      <c r="Y142" s="61"/>
      <c r="Z142" s="61"/>
    </row>
    <row r="143" spans="1:26" ht="87.75" customHeight="1">
      <c r="A143" s="24">
        <v>126</v>
      </c>
      <c r="B143" s="24" t="s">
        <v>35</v>
      </c>
      <c r="C143" s="24" t="s">
        <v>36</v>
      </c>
      <c r="D143" s="24" t="s">
        <v>217</v>
      </c>
      <c r="E143" s="24" t="s">
        <v>170</v>
      </c>
      <c r="F143" s="61" t="s">
        <v>214</v>
      </c>
      <c r="G143" s="24" t="s">
        <v>218</v>
      </c>
      <c r="H143" s="24">
        <v>16</v>
      </c>
      <c r="I143" s="63" t="s">
        <v>219</v>
      </c>
      <c r="J143" s="63">
        <v>742558.19</v>
      </c>
      <c r="K143" s="29" t="s">
        <v>199</v>
      </c>
      <c r="L143" s="24" t="s">
        <v>200</v>
      </c>
      <c r="M143" s="62" t="s">
        <v>201</v>
      </c>
      <c r="N143" s="61"/>
      <c r="O143" s="61"/>
      <c r="P143" s="61"/>
      <c r="Q143" s="61"/>
      <c r="R143" s="61"/>
      <c r="S143" s="61"/>
      <c r="T143" s="61"/>
      <c r="U143" s="61"/>
      <c r="V143" s="61"/>
      <c r="W143" s="61"/>
      <c r="X143" s="61"/>
      <c r="Y143" s="61"/>
      <c r="Z143" s="61"/>
    </row>
    <row r="144" spans="1:26" ht="96.75" customHeight="1">
      <c r="A144" s="24">
        <v>127</v>
      </c>
      <c r="B144" s="24" t="s">
        <v>35</v>
      </c>
      <c r="C144" s="24" t="s">
        <v>36</v>
      </c>
      <c r="D144" s="24" t="s">
        <v>196</v>
      </c>
      <c r="E144" s="24" t="s">
        <v>170</v>
      </c>
      <c r="F144" s="61"/>
      <c r="G144" s="24" t="s">
        <v>197</v>
      </c>
      <c r="H144" s="24">
        <v>18</v>
      </c>
      <c r="I144" s="63" t="s">
        <v>198</v>
      </c>
      <c r="J144" s="63">
        <v>145213.09</v>
      </c>
      <c r="K144" s="29" t="s">
        <v>199</v>
      </c>
      <c r="L144" s="24" t="s">
        <v>200</v>
      </c>
      <c r="M144" s="62" t="s">
        <v>201</v>
      </c>
      <c r="N144" s="61"/>
      <c r="O144" s="61"/>
      <c r="P144" s="61"/>
      <c r="Q144" s="61"/>
      <c r="R144" s="61"/>
      <c r="S144" s="61"/>
      <c r="T144" s="61"/>
      <c r="U144" s="61"/>
      <c r="V144" s="61"/>
      <c r="W144" s="61"/>
      <c r="X144" s="61"/>
      <c r="Y144" s="61"/>
      <c r="Z144" s="61"/>
    </row>
    <row r="145" spans="1:26" ht="79.5" customHeight="1">
      <c r="A145" s="24">
        <v>128</v>
      </c>
      <c r="B145" s="24" t="s">
        <v>35</v>
      </c>
      <c r="C145" s="24" t="s">
        <v>36</v>
      </c>
      <c r="D145" s="24" t="s">
        <v>545</v>
      </c>
      <c r="E145" s="24" t="s">
        <v>170</v>
      </c>
      <c r="F145" s="61"/>
      <c r="G145" s="24" t="s">
        <v>546</v>
      </c>
      <c r="H145" s="24">
        <v>16</v>
      </c>
      <c r="I145" s="63" t="s">
        <v>547</v>
      </c>
      <c r="J145" s="63">
        <v>340005.89</v>
      </c>
      <c r="K145" s="29" t="s">
        <v>199</v>
      </c>
      <c r="L145" s="24" t="s">
        <v>200</v>
      </c>
      <c r="M145" s="62" t="s">
        <v>201</v>
      </c>
      <c r="N145" s="61"/>
      <c r="O145" s="61"/>
      <c r="P145" s="61"/>
      <c r="Q145" s="61"/>
      <c r="R145" s="61"/>
      <c r="S145" s="61"/>
      <c r="T145" s="61"/>
      <c r="U145" s="61"/>
      <c r="V145" s="61"/>
      <c r="W145" s="61"/>
      <c r="X145" s="61"/>
      <c r="Y145" s="61"/>
      <c r="Z145" s="61"/>
    </row>
    <row r="146" spans="1:26" ht="111.75" customHeight="1">
      <c r="A146" s="24">
        <v>129</v>
      </c>
      <c r="B146" s="24" t="s">
        <v>35</v>
      </c>
      <c r="C146" s="24" t="s">
        <v>36</v>
      </c>
      <c r="D146" s="24" t="s">
        <v>548</v>
      </c>
      <c r="E146" s="24" t="s">
        <v>203</v>
      </c>
      <c r="F146" s="61"/>
      <c r="G146" s="24"/>
      <c r="H146" s="24"/>
      <c r="I146" s="63" t="s">
        <v>95</v>
      </c>
      <c r="J146" s="63"/>
      <c r="K146" s="29" t="s">
        <v>199</v>
      </c>
      <c r="L146" s="24" t="s">
        <v>224</v>
      </c>
      <c r="M146" s="62" t="s">
        <v>201</v>
      </c>
      <c r="N146" s="61"/>
      <c r="O146" s="61"/>
      <c r="P146" s="61"/>
      <c r="Q146" s="61"/>
      <c r="R146" s="61"/>
      <c r="S146" s="61"/>
      <c r="T146" s="61"/>
      <c r="U146" s="61"/>
      <c r="V146" s="61"/>
      <c r="W146" s="61"/>
      <c r="X146" s="61"/>
      <c r="Y146" s="61"/>
      <c r="Z146" s="61"/>
    </row>
    <row r="147" spans="1:26" ht="83.25" customHeight="1">
      <c r="A147" s="24">
        <v>130</v>
      </c>
      <c r="B147" s="24" t="s">
        <v>35</v>
      </c>
      <c r="C147" s="24" t="s">
        <v>36</v>
      </c>
      <c r="D147" s="24" t="s">
        <v>220</v>
      </c>
      <c r="E147" s="24" t="s">
        <v>221</v>
      </c>
      <c r="F147" s="61" t="s">
        <v>222</v>
      </c>
      <c r="G147" s="24" t="s">
        <v>223</v>
      </c>
      <c r="H147" s="24">
        <v>3</v>
      </c>
      <c r="I147" s="63">
        <v>51507793</v>
      </c>
      <c r="J147" s="63">
        <f>I147/4.4125</f>
        <v>11673154.220963174</v>
      </c>
      <c r="K147" s="29" t="s">
        <v>199</v>
      </c>
      <c r="L147" s="24" t="s">
        <v>224</v>
      </c>
      <c r="M147" s="61" t="s">
        <v>225</v>
      </c>
      <c r="N147" s="61"/>
      <c r="O147" s="61"/>
      <c r="P147" s="61"/>
      <c r="Q147" s="61"/>
      <c r="R147" s="61"/>
      <c r="S147" s="61"/>
      <c r="T147" s="61"/>
      <c r="U147" s="61"/>
      <c r="V147" s="61"/>
      <c r="W147" s="61"/>
      <c r="X147" s="61"/>
      <c r="Y147" s="61"/>
      <c r="Z147" s="61"/>
    </row>
    <row r="148" spans="1:26" ht="94.5" customHeight="1">
      <c r="A148" s="120">
        <v>131</v>
      </c>
      <c r="B148" s="121" t="s">
        <v>35</v>
      </c>
      <c r="C148" s="121" t="s">
        <v>36</v>
      </c>
      <c r="D148" s="121" t="s">
        <v>226</v>
      </c>
      <c r="E148" s="121" t="s">
        <v>170</v>
      </c>
      <c r="F148" s="121"/>
      <c r="G148" s="121" t="s">
        <v>227</v>
      </c>
      <c r="H148" s="121"/>
      <c r="I148" s="122"/>
      <c r="J148" s="122"/>
      <c r="K148" s="120"/>
      <c r="L148" s="121"/>
      <c r="M148" s="121"/>
      <c r="N148" s="121"/>
      <c r="O148" s="121"/>
      <c r="P148" s="121"/>
      <c r="Q148" s="121"/>
      <c r="R148" s="121"/>
      <c r="S148" s="121"/>
      <c r="T148" s="121"/>
      <c r="U148" s="121"/>
      <c r="V148" s="121"/>
      <c r="W148" s="121"/>
      <c r="X148" s="121"/>
      <c r="Y148" s="121"/>
      <c r="Z148" s="121"/>
    </row>
    <row r="149" spans="1:26" ht="129.75" customHeight="1">
      <c r="A149" s="120">
        <v>132</v>
      </c>
      <c r="B149" s="121" t="s">
        <v>35</v>
      </c>
      <c r="C149" s="121" t="s">
        <v>36</v>
      </c>
      <c r="D149" s="121" t="s">
        <v>228</v>
      </c>
      <c r="E149" s="121" t="s">
        <v>170</v>
      </c>
      <c r="F149" s="121"/>
      <c r="G149" s="121" t="s">
        <v>229</v>
      </c>
      <c r="H149" s="121"/>
      <c r="I149" s="122"/>
      <c r="J149" s="122"/>
      <c r="K149" s="120"/>
      <c r="L149" s="121"/>
      <c r="M149" s="121"/>
      <c r="N149" s="121"/>
      <c r="O149" s="121"/>
      <c r="P149" s="121"/>
      <c r="Q149" s="121"/>
      <c r="R149" s="121"/>
      <c r="S149" s="121"/>
      <c r="T149" s="121"/>
      <c r="U149" s="121"/>
      <c r="V149" s="121"/>
      <c r="W149" s="121"/>
      <c r="X149" s="121"/>
      <c r="Y149" s="121"/>
      <c r="Z149" s="121"/>
    </row>
    <row r="150" spans="1:26" ht="111.75" customHeight="1">
      <c r="A150" s="120">
        <v>133</v>
      </c>
      <c r="B150" s="121" t="s">
        <v>35</v>
      </c>
      <c r="C150" s="121" t="s">
        <v>36</v>
      </c>
      <c r="D150" s="121" t="s">
        <v>230</v>
      </c>
      <c r="E150" s="121" t="s">
        <v>170</v>
      </c>
      <c r="F150" s="121"/>
      <c r="G150" s="121" t="s">
        <v>231</v>
      </c>
      <c r="H150" s="121"/>
      <c r="I150" s="122"/>
      <c r="J150" s="122"/>
      <c r="K150" s="120"/>
      <c r="L150" s="121"/>
      <c r="M150" s="121"/>
      <c r="N150" s="121"/>
      <c r="O150" s="121"/>
      <c r="P150" s="121"/>
      <c r="Q150" s="121"/>
      <c r="R150" s="121"/>
      <c r="S150" s="121"/>
      <c r="T150" s="121"/>
      <c r="U150" s="121"/>
      <c r="V150" s="121"/>
      <c r="W150" s="121"/>
      <c r="X150" s="121"/>
      <c r="Y150" s="121"/>
      <c r="Z150" s="121"/>
    </row>
    <row r="151" spans="1:26" ht="115.5" customHeight="1">
      <c r="A151" s="120">
        <v>134</v>
      </c>
      <c r="B151" s="121" t="s">
        <v>35</v>
      </c>
      <c r="C151" s="121" t="s">
        <v>36</v>
      </c>
      <c r="D151" s="121" t="s">
        <v>232</v>
      </c>
      <c r="E151" s="121" t="s">
        <v>170</v>
      </c>
      <c r="F151" s="121"/>
      <c r="G151" s="121" t="s">
        <v>233</v>
      </c>
      <c r="H151" s="121"/>
      <c r="I151" s="122"/>
      <c r="J151" s="122"/>
      <c r="K151" s="120"/>
      <c r="L151" s="121"/>
      <c r="M151" s="121"/>
      <c r="N151" s="121"/>
      <c r="O151" s="121"/>
      <c r="P151" s="121"/>
      <c r="Q151" s="121"/>
      <c r="R151" s="121"/>
      <c r="S151" s="121"/>
      <c r="T151" s="121"/>
      <c r="U151" s="121"/>
      <c r="V151" s="121"/>
      <c r="W151" s="121"/>
      <c r="X151" s="121"/>
      <c r="Y151" s="121"/>
      <c r="Z151" s="121"/>
    </row>
    <row r="152" spans="1:26" ht="141.75" customHeight="1">
      <c r="A152" s="120">
        <v>135</v>
      </c>
      <c r="B152" s="121" t="s">
        <v>35</v>
      </c>
      <c r="C152" s="121" t="s">
        <v>36</v>
      </c>
      <c r="D152" s="121" t="s">
        <v>173</v>
      </c>
      <c r="E152" s="121" t="s">
        <v>170</v>
      </c>
      <c r="F152" s="121"/>
      <c r="G152" s="121" t="s">
        <v>171</v>
      </c>
      <c r="H152" s="121"/>
      <c r="I152" s="122"/>
      <c r="J152" s="122"/>
      <c r="K152" s="120"/>
      <c r="L152" s="121"/>
      <c r="M152" s="121"/>
      <c r="N152" s="121"/>
      <c r="O152" s="121"/>
      <c r="P152" s="121"/>
      <c r="Q152" s="121"/>
      <c r="R152" s="121"/>
      <c r="S152" s="121"/>
      <c r="T152" s="121"/>
      <c r="U152" s="121"/>
      <c r="V152" s="121"/>
      <c r="W152" s="121"/>
      <c r="X152" s="121"/>
      <c r="Y152" s="121"/>
      <c r="Z152" s="121"/>
    </row>
    <row r="153" spans="1:26" ht="26.25" customHeight="1">
      <c r="A153" s="812" t="s">
        <v>549</v>
      </c>
      <c r="B153" s="810"/>
      <c r="C153" s="810"/>
      <c r="D153" s="810"/>
      <c r="E153" s="810"/>
      <c r="F153" s="810"/>
      <c r="G153" s="810"/>
      <c r="H153" s="810"/>
      <c r="I153" s="810"/>
      <c r="J153" s="810"/>
      <c r="K153" s="810"/>
      <c r="L153" s="810"/>
      <c r="M153" s="810"/>
      <c r="N153" s="810"/>
      <c r="O153" s="810"/>
      <c r="P153" s="810"/>
      <c r="Q153" s="810"/>
      <c r="R153" s="810"/>
      <c r="S153" s="810"/>
      <c r="T153" s="810"/>
      <c r="U153" s="810"/>
      <c r="V153" s="810"/>
      <c r="W153" s="810"/>
      <c r="X153" s="42"/>
      <c r="Y153" s="42"/>
      <c r="Z153" s="42"/>
    </row>
    <row r="154" spans="1:26" ht="237" customHeight="1">
      <c r="A154" s="148">
        <v>136</v>
      </c>
      <c r="B154" s="149" t="s">
        <v>35</v>
      </c>
      <c r="C154" s="149" t="s">
        <v>36</v>
      </c>
      <c r="D154" s="41" t="s">
        <v>92</v>
      </c>
      <c r="E154" s="41" t="s">
        <v>403</v>
      </c>
      <c r="F154" s="41"/>
      <c r="G154" s="108" t="s">
        <v>550</v>
      </c>
      <c r="H154" s="41"/>
      <c r="I154" s="69"/>
      <c r="J154" s="69"/>
      <c r="K154" s="53" t="s">
        <v>93</v>
      </c>
      <c r="L154" s="41"/>
      <c r="M154" s="27" t="s">
        <v>94</v>
      </c>
      <c r="N154" s="41"/>
      <c r="O154" s="41"/>
      <c r="P154" s="41"/>
      <c r="Q154" s="41"/>
      <c r="R154" s="41"/>
      <c r="S154" s="41"/>
      <c r="T154" s="41"/>
      <c r="U154" s="41"/>
      <c r="V154" s="41"/>
      <c r="W154" s="41"/>
      <c r="X154" s="41"/>
      <c r="Y154" s="41"/>
      <c r="Z154" s="41"/>
    </row>
    <row r="155" spans="1:26" ht="72" customHeight="1">
      <c r="A155" s="81">
        <v>137</v>
      </c>
      <c r="B155" s="149" t="s">
        <v>35</v>
      </c>
      <c r="C155" s="149" t="s">
        <v>36</v>
      </c>
      <c r="D155" s="55" t="s">
        <v>551</v>
      </c>
      <c r="E155" s="4" t="s">
        <v>403</v>
      </c>
      <c r="F155" s="55"/>
      <c r="G155" s="4"/>
      <c r="H155" s="4"/>
      <c r="I155" s="69"/>
      <c r="J155" s="69"/>
      <c r="K155" s="59"/>
      <c r="L155" s="4"/>
      <c r="M155" s="45"/>
      <c r="N155" s="4"/>
      <c r="O155" s="4"/>
      <c r="P155" s="4"/>
      <c r="Q155" s="4"/>
      <c r="R155" s="4"/>
      <c r="S155" s="4"/>
      <c r="T155" s="4"/>
      <c r="U155" s="4"/>
      <c r="V155" s="4"/>
      <c r="W155" s="4"/>
      <c r="X155" s="4"/>
      <c r="Y155" s="4"/>
      <c r="Z155" s="4"/>
    </row>
    <row r="156" spans="1:26" ht="309" customHeight="1">
      <c r="A156" s="52">
        <v>138</v>
      </c>
      <c r="B156" s="4" t="s">
        <v>35</v>
      </c>
      <c r="C156" s="4" t="s">
        <v>36</v>
      </c>
      <c r="D156" s="4" t="s">
        <v>552</v>
      </c>
      <c r="E156" s="4" t="s">
        <v>553</v>
      </c>
      <c r="F156" s="3" t="s">
        <v>554</v>
      </c>
      <c r="G156" s="4" t="s">
        <v>555</v>
      </c>
      <c r="H156" s="4"/>
      <c r="I156" s="64">
        <v>3600000000</v>
      </c>
      <c r="J156" s="64">
        <f>I156/4.4125</f>
        <v>815864022.6628896</v>
      </c>
      <c r="K156" s="59" t="s">
        <v>556</v>
      </c>
      <c r="L156" s="4"/>
      <c r="M156" s="45"/>
      <c r="N156" s="4"/>
      <c r="O156" s="4"/>
      <c r="P156" s="4"/>
      <c r="Q156" s="4"/>
      <c r="R156" s="4"/>
      <c r="S156" s="4"/>
      <c r="T156" s="4"/>
      <c r="U156" s="4"/>
      <c r="V156" s="4"/>
      <c r="W156" s="4"/>
      <c r="X156" s="4"/>
      <c r="Y156" s="4"/>
      <c r="Z156" s="4"/>
    </row>
    <row r="157" spans="1:26" ht="86.25" hidden="1" customHeight="1">
      <c r="A157" s="818"/>
      <c r="B157" s="817"/>
      <c r="C157" s="817"/>
      <c r="D157" s="817"/>
      <c r="E157" s="817"/>
      <c r="F157" s="817"/>
      <c r="G157" s="817"/>
      <c r="H157" s="817"/>
      <c r="I157" s="817"/>
      <c r="J157" s="51"/>
      <c r="K157" s="6"/>
      <c r="L157" s="16"/>
      <c r="M157" s="23"/>
      <c r="N157" s="16"/>
      <c r="O157" s="16"/>
      <c r="P157" s="16"/>
      <c r="Q157" s="16"/>
      <c r="R157" s="16"/>
      <c r="S157" s="16"/>
      <c r="T157" s="16"/>
      <c r="U157" s="16"/>
      <c r="V157" s="16"/>
      <c r="W157" s="16"/>
      <c r="X157" s="16"/>
      <c r="Y157" s="16"/>
      <c r="Z157" s="16"/>
    </row>
    <row r="158" spans="1:26" ht="0.75" customHeight="1">
      <c r="A158" s="47">
        <v>56</v>
      </c>
      <c r="B158" s="47">
        <v>56</v>
      </c>
      <c r="C158" s="150" t="s">
        <v>557</v>
      </c>
      <c r="D158" s="22" t="s">
        <v>558</v>
      </c>
      <c r="E158" s="21" t="s">
        <v>559</v>
      </c>
      <c r="F158" s="21"/>
      <c r="G158" s="16" t="s">
        <v>560</v>
      </c>
      <c r="H158" s="16" t="s">
        <v>561</v>
      </c>
      <c r="I158" s="16"/>
      <c r="J158" s="151" t="s">
        <v>562</v>
      </c>
      <c r="K158" s="18"/>
      <c r="L158" s="16"/>
      <c r="M158" s="23"/>
      <c r="N158" s="16"/>
      <c r="O158" s="16"/>
      <c r="P158" s="16"/>
      <c r="Q158" s="16"/>
      <c r="R158" s="16"/>
      <c r="S158" s="16"/>
      <c r="T158" s="16"/>
      <c r="U158" s="16"/>
      <c r="V158" s="16"/>
      <c r="W158" s="16"/>
      <c r="X158" s="16"/>
      <c r="Y158" s="16"/>
      <c r="Z158" s="16"/>
    </row>
    <row r="159" spans="1:26" ht="111.75" customHeight="1">
      <c r="A159" s="52">
        <v>139</v>
      </c>
      <c r="B159" s="4" t="s">
        <v>35</v>
      </c>
      <c r="C159" s="4" t="s">
        <v>36</v>
      </c>
      <c r="D159" s="55" t="s">
        <v>563</v>
      </c>
      <c r="E159" s="55" t="s">
        <v>564</v>
      </c>
      <c r="F159" s="152" t="s">
        <v>565</v>
      </c>
      <c r="G159" s="4" t="s">
        <v>148</v>
      </c>
      <c r="H159" s="4"/>
      <c r="I159" s="69">
        <v>1500000</v>
      </c>
      <c r="J159" s="69">
        <f>I159/4.4125</f>
        <v>339943.34277620399</v>
      </c>
      <c r="K159" s="53" t="s">
        <v>556</v>
      </c>
      <c r="L159" s="4"/>
      <c r="M159" s="45"/>
      <c r="N159" s="4"/>
      <c r="O159" s="4"/>
      <c r="P159" s="4"/>
      <c r="Q159" s="4"/>
      <c r="R159" s="4"/>
      <c r="S159" s="4"/>
      <c r="T159" s="4"/>
      <c r="U159" s="4"/>
      <c r="V159" s="4"/>
      <c r="W159" s="4"/>
      <c r="X159" s="4"/>
      <c r="Y159" s="4"/>
      <c r="Z159" s="4"/>
    </row>
    <row r="160" spans="1:26" ht="112.5" customHeight="1">
      <c r="A160" s="81">
        <v>140</v>
      </c>
      <c r="B160" s="4" t="s">
        <v>35</v>
      </c>
      <c r="C160" s="4" t="s">
        <v>36</v>
      </c>
      <c r="D160" s="55" t="s">
        <v>328</v>
      </c>
      <c r="E160" s="55" t="s">
        <v>329</v>
      </c>
      <c r="F160" s="153" t="s">
        <v>330</v>
      </c>
      <c r="G160" s="4" t="s">
        <v>148</v>
      </c>
      <c r="H160" s="4">
        <v>18</v>
      </c>
      <c r="I160" s="64">
        <f>J160*4.4125</f>
        <v>661875</v>
      </c>
      <c r="J160" s="64">
        <v>150000</v>
      </c>
      <c r="K160" s="53" t="s">
        <v>566</v>
      </c>
      <c r="L160" s="4"/>
      <c r="M160" s="45"/>
      <c r="N160" s="4"/>
      <c r="O160" s="4"/>
      <c r="P160" s="4"/>
      <c r="Q160" s="4"/>
      <c r="R160" s="4"/>
      <c r="S160" s="4"/>
      <c r="T160" s="4"/>
      <c r="U160" s="4"/>
      <c r="V160" s="4"/>
      <c r="W160" s="4"/>
      <c r="X160" s="4"/>
      <c r="Y160" s="4"/>
      <c r="Z160" s="4"/>
    </row>
    <row r="161" spans="1:26" ht="240" customHeight="1">
      <c r="A161" s="71">
        <v>141</v>
      </c>
      <c r="B161" s="71" t="s">
        <v>294</v>
      </c>
      <c r="C161" s="71" t="s">
        <v>71</v>
      </c>
      <c r="D161" s="96" t="s">
        <v>295</v>
      </c>
      <c r="E161" s="71" t="s">
        <v>296</v>
      </c>
      <c r="F161" s="154" t="s">
        <v>297</v>
      </c>
      <c r="G161" s="71" t="s">
        <v>298</v>
      </c>
      <c r="H161" s="71">
        <v>24</v>
      </c>
      <c r="I161" s="155">
        <v>6331670</v>
      </c>
      <c r="J161" s="155">
        <f>I161/4.4125</f>
        <v>1434939.3767705383</v>
      </c>
      <c r="K161" s="43"/>
      <c r="L161" s="44"/>
      <c r="M161" s="72"/>
      <c r="N161" s="44"/>
      <c r="O161" s="44"/>
      <c r="P161" s="44"/>
      <c r="Q161" s="44"/>
      <c r="R161" s="44"/>
      <c r="S161" s="44"/>
      <c r="T161" s="44"/>
      <c r="U161" s="44"/>
      <c r="V161" s="44"/>
      <c r="W161" s="44"/>
      <c r="X161" s="44"/>
      <c r="Y161" s="44"/>
      <c r="Z161" s="44"/>
    </row>
    <row r="162" spans="1:26" ht="18" hidden="1" customHeight="1">
      <c r="A162" s="25">
        <v>67</v>
      </c>
      <c r="B162" s="52">
        <v>67</v>
      </c>
      <c r="C162" s="4" t="s">
        <v>239</v>
      </c>
      <c r="D162" s="3"/>
      <c r="E162" s="4"/>
      <c r="F162" s="4"/>
      <c r="G162" s="4" t="s">
        <v>18</v>
      </c>
      <c r="H162" s="4" t="s">
        <v>240</v>
      </c>
      <c r="I162" s="4" t="s">
        <v>241</v>
      </c>
      <c r="J162" s="18"/>
      <c r="K162" s="53"/>
      <c r="L162" s="5"/>
      <c r="M162" s="32"/>
      <c r="N162" s="5"/>
      <c r="O162" s="5"/>
      <c r="P162" s="5"/>
      <c r="Q162" s="5"/>
      <c r="R162" s="5"/>
      <c r="S162" s="5"/>
      <c r="T162" s="5"/>
      <c r="U162" s="5"/>
      <c r="V162" s="5"/>
      <c r="W162" s="5"/>
      <c r="X162" s="5"/>
      <c r="Y162" s="5"/>
      <c r="Z162" s="5"/>
    </row>
    <row r="163" spans="1:26" ht="146.25" customHeight="1">
      <c r="A163" s="50">
        <v>142</v>
      </c>
      <c r="B163" s="24" t="s">
        <v>35</v>
      </c>
      <c r="C163" s="24" t="s">
        <v>36</v>
      </c>
      <c r="D163" s="50" t="s">
        <v>567</v>
      </c>
      <c r="E163" s="50" t="s">
        <v>568</v>
      </c>
      <c r="F163" s="126" t="s">
        <v>569</v>
      </c>
      <c r="G163" s="50" t="s">
        <v>148</v>
      </c>
      <c r="H163" s="27">
        <v>12</v>
      </c>
      <c r="I163" s="156"/>
      <c r="J163" s="157"/>
      <c r="K163" s="157"/>
      <c r="L163" s="24"/>
      <c r="M163" s="48"/>
      <c r="N163" s="48"/>
      <c r="O163" s="48"/>
      <c r="P163" s="48"/>
      <c r="Q163" s="48"/>
      <c r="R163" s="48"/>
      <c r="S163" s="48"/>
      <c r="T163" s="48"/>
      <c r="U163" s="48"/>
      <c r="V163" s="48"/>
      <c r="W163" s="48"/>
      <c r="X163" s="48"/>
      <c r="Y163" s="48"/>
      <c r="Z163" s="48"/>
    </row>
    <row r="164" spans="1:26" ht="120" customHeight="1">
      <c r="A164" s="24">
        <v>143</v>
      </c>
      <c r="B164" s="24" t="s">
        <v>35</v>
      </c>
      <c r="C164" s="24" t="s">
        <v>36</v>
      </c>
      <c r="D164" s="24" t="s">
        <v>570</v>
      </c>
      <c r="E164" s="24" t="s">
        <v>571</v>
      </c>
      <c r="F164" s="128"/>
      <c r="G164" s="50"/>
      <c r="H164" s="24"/>
      <c r="I164" s="24"/>
      <c r="J164" s="29"/>
      <c r="K164" s="29"/>
      <c r="L164" s="24"/>
      <c r="M164" s="48"/>
      <c r="N164" s="24"/>
      <c r="O164" s="24"/>
      <c r="P164" s="24"/>
      <c r="Q164" s="24"/>
      <c r="R164" s="24"/>
      <c r="S164" s="24"/>
      <c r="T164" s="24"/>
      <c r="U164" s="24"/>
      <c r="V164" s="24"/>
      <c r="W164" s="24"/>
      <c r="X164" s="24"/>
      <c r="Y164" s="24"/>
      <c r="Z164" s="24"/>
    </row>
    <row r="165" spans="1:26" ht="123" customHeight="1">
      <c r="A165" s="27">
        <v>144</v>
      </c>
      <c r="B165" s="24" t="s">
        <v>35</v>
      </c>
      <c r="C165" s="24" t="s">
        <v>36</v>
      </c>
      <c r="D165" s="27" t="s">
        <v>572</v>
      </c>
      <c r="E165" s="50" t="s">
        <v>568</v>
      </c>
      <c r="F165" s="86"/>
      <c r="G165" s="50"/>
      <c r="H165" s="27"/>
      <c r="I165" s="74">
        <v>200000</v>
      </c>
      <c r="J165" s="157">
        <v>45326</v>
      </c>
      <c r="K165" s="29"/>
      <c r="L165" s="24"/>
      <c r="M165" s="48"/>
      <c r="N165" s="24"/>
      <c r="O165" s="24"/>
      <c r="P165" s="24"/>
      <c r="Q165" s="24"/>
      <c r="R165" s="24"/>
      <c r="S165" s="24"/>
      <c r="T165" s="24"/>
      <c r="U165" s="24"/>
      <c r="V165" s="24"/>
      <c r="W165" s="24"/>
      <c r="X165" s="24"/>
      <c r="Y165" s="24"/>
      <c r="Z165" s="24"/>
    </row>
    <row r="166" spans="1:26" ht="174" customHeight="1">
      <c r="A166" s="27">
        <v>145</v>
      </c>
      <c r="B166" s="24" t="s">
        <v>35</v>
      </c>
      <c r="C166" s="24" t="s">
        <v>36</v>
      </c>
      <c r="D166" s="27" t="s">
        <v>573</v>
      </c>
      <c r="E166" s="50" t="s">
        <v>574</v>
      </c>
      <c r="F166" s="86"/>
      <c r="G166" s="50"/>
      <c r="H166" s="27"/>
      <c r="I166" s="74">
        <v>23000</v>
      </c>
      <c r="J166" s="157">
        <v>5213</v>
      </c>
      <c r="K166" s="29"/>
      <c r="L166" s="24"/>
      <c r="M166" s="48"/>
      <c r="N166" s="24"/>
      <c r="O166" s="24"/>
      <c r="P166" s="24"/>
      <c r="Q166" s="24"/>
      <c r="R166" s="24"/>
      <c r="S166" s="24"/>
      <c r="T166" s="24"/>
      <c r="U166" s="24"/>
      <c r="V166" s="24"/>
      <c r="W166" s="24"/>
      <c r="X166" s="24"/>
      <c r="Y166" s="24"/>
      <c r="Z166" s="24"/>
    </row>
    <row r="167" spans="1:26" ht="123" customHeight="1">
      <c r="A167" s="27">
        <v>146</v>
      </c>
      <c r="B167" s="24" t="s">
        <v>35</v>
      </c>
      <c r="C167" s="24" t="s">
        <v>36</v>
      </c>
      <c r="D167" s="27" t="s">
        <v>575</v>
      </c>
      <c r="E167" s="50" t="s">
        <v>574</v>
      </c>
      <c r="F167" s="86"/>
      <c r="G167" s="50"/>
      <c r="H167" s="27"/>
      <c r="I167" s="74"/>
      <c r="J167" s="157"/>
      <c r="K167" s="29"/>
      <c r="L167" s="24"/>
      <c r="M167" s="48"/>
      <c r="N167" s="24"/>
      <c r="O167" s="24"/>
      <c r="P167" s="24"/>
      <c r="Q167" s="24"/>
      <c r="R167" s="24"/>
      <c r="S167" s="24"/>
      <c r="T167" s="24"/>
      <c r="U167" s="24"/>
      <c r="V167" s="24"/>
      <c r="W167" s="24"/>
      <c r="X167" s="24"/>
      <c r="Y167" s="24"/>
      <c r="Z167" s="24"/>
    </row>
    <row r="168" spans="1:26" ht="123" customHeight="1">
      <c r="A168" s="27">
        <v>147</v>
      </c>
      <c r="B168" s="24" t="s">
        <v>35</v>
      </c>
      <c r="C168" s="24" t="s">
        <v>36</v>
      </c>
      <c r="D168" s="27" t="s">
        <v>576</v>
      </c>
      <c r="E168" s="50" t="s">
        <v>574</v>
      </c>
      <c r="F168" s="86"/>
      <c r="G168" s="50"/>
      <c r="H168" s="27"/>
      <c r="I168" s="74"/>
      <c r="J168" s="157"/>
      <c r="K168" s="29"/>
      <c r="L168" s="24"/>
      <c r="M168" s="48"/>
      <c r="N168" s="24"/>
      <c r="O168" s="24"/>
      <c r="P168" s="24"/>
      <c r="Q168" s="24"/>
      <c r="R168" s="24"/>
      <c r="S168" s="24"/>
      <c r="T168" s="24"/>
      <c r="U168" s="24"/>
      <c r="V168" s="24"/>
      <c r="W168" s="24"/>
      <c r="X168" s="24"/>
      <c r="Y168" s="24"/>
      <c r="Z168" s="24"/>
    </row>
    <row r="169" spans="1:26" ht="88.5" customHeight="1">
      <c r="A169" s="27">
        <v>148</v>
      </c>
      <c r="B169" s="24" t="s">
        <v>35</v>
      </c>
      <c r="C169" s="24" t="s">
        <v>36</v>
      </c>
      <c r="D169" s="87" t="s">
        <v>337</v>
      </c>
      <c r="E169" s="27" t="s">
        <v>332</v>
      </c>
      <c r="F169" s="86" t="s">
        <v>338</v>
      </c>
      <c r="G169" s="27" t="s">
        <v>265</v>
      </c>
      <c r="H169" s="27">
        <v>12</v>
      </c>
      <c r="I169" s="39">
        <f>J169*4.4125</f>
        <v>308875</v>
      </c>
      <c r="J169" s="28">
        <v>70000</v>
      </c>
      <c r="K169" s="29"/>
      <c r="L169" s="24"/>
      <c r="M169" s="24"/>
      <c r="N169" s="24"/>
      <c r="O169" s="24"/>
      <c r="P169" s="24"/>
      <c r="Q169" s="24"/>
      <c r="R169" s="24"/>
      <c r="S169" s="24"/>
      <c r="T169" s="24"/>
      <c r="U169" s="24"/>
      <c r="V169" s="24"/>
      <c r="W169" s="24"/>
      <c r="X169" s="24"/>
      <c r="Y169" s="24"/>
      <c r="Z169" s="24"/>
    </row>
    <row r="170" spans="1:26" ht="216" customHeight="1">
      <c r="A170" s="27">
        <v>149</v>
      </c>
      <c r="B170" s="24" t="s">
        <v>35</v>
      </c>
      <c r="C170" s="24" t="s">
        <v>36</v>
      </c>
      <c r="D170" s="27" t="s">
        <v>339</v>
      </c>
      <c r="E170" s="27" t="s">
        <v>332</v>
      </c>
      <c r="F170" s="86" t="s">
        <v>340</v>
      </c>
      <c r="G170" s="27"/>
      <c r="H170" s="27">
        <v>18</v>
      </c>
      <c r="I170" s="28">
        <f>J170*4.4125</f>
        <v>1103125</v>
      </c>
      <c r="J170" s="28">
        <v>250000</v>
      </c>
      <c r="K170" s="29"/>
      <c r="L170" s="24"/>
      <c r="M170" s="48"/>
      <c r="N170" s="24"/>
      <c r="O170" s="24"/>
      <c r="P170" s="24"/>
      <c r="Q170" s="24"/>
      <c r="R170" s="24"/>
      <c r="S170" s="24"/>
      <c r="T170" s="24"/>
      <c r="U170" s="24"/>
      <c r="V170" s="24"/>
      <c r="W170" s="24"/>
      <c r="X170" s="24"/>
      <c r="Y170" s="24"/>
      <c r="Z170" s="24"/>
    </row>
    <row r="171" spans="1:26" ht="136.5" customHeight="1">
      <c r="A171" s="41">
        <v>150</v>
      </c>
      <c r="B171" s="4" t="s">
        <v>35</v>
      </c>
      <c r="C171" s="4" t="s">
        <v>36</v>
      </c>
      <c r="D171" s="41" t="s">
        <v>325</v>
      </c>
      <c r="E171" s="41" t="s">
        <v>326</v>
      </c>
      <c r="F171" s="68" t="s">
        <v>327</v>
      </c>
      <c r="G171" s="41" t="s">
        <v>265</v>
      </c>
      <c r="H171" s="41">
        <v>20</v>
      </c>
      <c r="I171" s="69">
        <v>9200000</v>
      </c>
      <c r="J171" s="69">
        <f>I171/4.4125</f>
        <v>2084985.8356940511</v>
      </c>
      <c r="K171" s="59"/>
      <c r="L171" s="4"/>
      <c r="M171" s="45"/>
      <c r="N171" s="4"/>
      <c r="O171" s="4"/>
      <c r="P171" s="4"/>
      <c r="Q171" s="4"/>
      <c r="R171" s="4"/>
      <c r="S171" s="4"/>
      <c r="T171" s="4"/>
      <c r="U171" s="4"/>
      <c r="V171" s="4"/>
      <c r="W171" s="4"/>
      <c r="X171" s="4"/>
      <c r="Y171" s="4"/>
      <c r="Z171" s="4"/>
    </row>
    <row r="172" spans="1:26" ht="100.5" customHeight="1">
      <c r="A172" s="27">
        <v>151</v>
      </c>
      <c r="B172" s="24" t="s">
        <v>35</v>
      </c>
      <c r="C172" s="24" t="s">
        <v>36</v>
      </c>
      <c r="D172" s="27" t="s">
        <v>234</v>
      </c>
      <c r="E172" s="27" t="s">
        <v>221</v>
      </c>
      <c r="F172" s="27"/>
      <c r="G172" s="27" t="s">
        <v>235</v>
      </c>
      <c r="H172" s="27"/>
      <c r="I172" s="28"/>
      <c r="J172" s="28"/>
      <c r="K172" s="29"/>
      <c r="L172" s="24"/>
      <c r="M172" s="24"/>
      <c r="N172" s="24"/>
      <c r="O172" s="24"/>
      <c r="P172" s="24"/>
      <c r="Q172" s="24"/>
      <c r="R172" s="24"/>
      <c r="S172" s="24"/>
      <c r="T172" s="24"/>
      <c r="U172" s="24"/>
      <c r="V172" s="24"/>
      <c r="W172" s="24"/>
      <c r="X172" s="24"/>
      <c r="Y172" s="24"/>
      <c r="Z172" s="24"/>
    </row>
    <row r="173" spans="1:26" ht="83.25" customHeight="1">
      <c r="A173" s="158">
        <v>152</v>
      </c>
      <c r="B173" s="66" t="s">
        <v>35</v>
      </c>
      <c r="C173" s="66" t="s">
        <v>36</v>
      </c>
      <c r="D173" s="117" t="s">
        <v>577</v>
      </c>
      <c r="E173" s="117" t="s">
        <v>140</v>
      </c>
      <c r="F173" s="117"/>
      <c r="G173" s="118" t="s">
        <v>265</v>
      </c>
      <c r="H173" s="117">
        <v>36</v>
      </c>
      <c r="I173" s="159"/>
      <c r="J173" s="159"/>
      <c r="K173" s="160" t="s">
        <v>578</v>
      </c>
      <c r="L173" s="117"/>
      <c r="M173" s="161"/>
      <c r="N173" s="117"/>
      <c r="O173" s="117"/>
      <c r="P173" s="117"/>
      <c r="Q173" s="117"/>
      <c r="R173" s="117"/>
      <c r="S173" s="117"/>
      <c r="T173" s="117"/>
      <c r="U173" s="117"/>
      <c r="V173" s="117"/>
      <c r="W173" s="117"/>
      <c r="X173" s="117"/>
      <c r="Y173" s="117"/>
      <c r="Z173" s="117"/>
    </row>
    <row r="174" spans="1:26" ht="66" customHeight="1">
      <c r="A174" s="162">
        <v>153</v>
      </c>
      <c r="B174" s="66" t="s">
        <v>35</v>
      </c>
      <c r="C174" s="66" t="s">
        <v>36</v>
      </c>
      <c r="D174" s="90" t="s">
        <v>579</v>
      </c>
      <c r="E174" s="90" t="s">
        <v>140</v>
      </c>
      <c r="F174" s="90"/>
      <c r="G174" s="90" t="s">
        <v>265</v>
      </c>
      <c r="H174" s="90">
        <v>36</v>
      </c>
      <c r="I174" s="163"/>
      <c r="J174" s="163"/>
      <c r="K174" s="105"/>
      <c r="L174" s="90"/>
      <c r="M174" s="164"/>
      <c r="N174" s="90"/>
      <c r="O174" s="90"/>
      <c r="P174" s="90"/>
      <c r="Q174" s="90"/>
      <c r="R174" s="90"/>
      <c r="S174" s="90"/>
      <c r="T174" s="90"/>
      <c r="U174" s="90"/>
      <c r="V174" s="90"/>
      <c r="W174" s="90"/>
      <c r="X174" s="90"/>
      <c r="Y174" s="90"/>
      <c r="Z174" s="90"/>
    </row>
    <row r="175" spans="1:26" ht="94.5" customHeight="1">
      <c r="A175" s="4">
        <v>154</v>
      </c>
      <c r="B175" s="4" t="s">
        <v>35</v>
      </c>
      <c r="C175" s="4" t="s">
        <v>36</v>
      </c>
      <c r="D175" s="4" t="s">
        <v>580</v>
      </c>
      <c r="E175" s="4" t="s">
        <v>140</v>
      </c>
      <c r="F175" s="4"/>
      <c r="G175" s="4" t="s">
        <v>581</v>
      </c>
      <c r="H175" s="4">
        <v>36</v>
      </c>
      <c r="I175" s="65"/>
      <c r="J175" s="65"/>
      <c r="K175" s="59" t="s">
        <v>578</v>
      </c>
      <c r="L175" s="4"/>
      <c r="M175" s="45"/>
      <c r="N175" s="4"/>
      <c r="O175" s="4"/>
      <c r="P175" s="4"/>
      <c r="Q175" s="4"/>
      <c r="R175" s="4"/>
      <c r="S175" s="4"/>
      <c r="T175" s="4"/>
      <c r="U175" s="4"/>
      <c r="V175" s="4"/>
      <c r="W175" s="4"/>
      <c r="X175" s="4"/>
      <c r="Y175" s="4"/>
      <c r="Z175" s="4"/>
    </row>
    <row r="176" spans="1:26" ht="86.25" hidden="1" customHeight="1">
      <c r="A176" s="54">
        <v>33</v>
      </c>
      <c r="B176" s="41">
        <v>33</v>
      </c>
      <c r="C176" s="55" t="s">
        <v>242</v>
      </c>
      <c r="D176" s="56"/>
      <c r="E176" s="57"/>
      <c r="F176" s="57"/>
      <c r="G176" s="55" t="s">
        <v>243</v>
      </c>
      <c r="H176" s="58" t="s">
        <v>73</v>
      </c>
      <c r="I176" s="41" t="s">
        <v>244</v>
      </c>
      <c r="J176" s="18"/>
      <c r="K176" s="53"/>
      <c r="L176" s="35"/>
      <c r="M176" s="33"/>
      <c r="N176" s="35"/>
      <c r="O176" s="35"/>
      <c r="P176" s="35"/>
      <c r="Q176" s="35"/>
      <c r="R176" s="35"/>
      <c r="S176" s="35"/>
      <c r="T176" s="35"/>
      <c r="U176" s="35"/>
      <c r="V176" s="35"/>
      <c r="W176" s="35"/>
      <c r="X176" s="35"/>
      <c r="Y176" s="35"/>
      <c r="Z176" s="35"/>
    </row>
    <row r="177" spans="1:26" ht="86.25" hidden="1" customHeight="1">
      <c r="A177" s="1">
        <v>124</v>
      </c>
      <c r="B177" s="4">
        <v>124</v>
      </c>
      <c r="C177" s="4" t="s">
        <v>245</v>
      </c>
      <c r="D177" s="3"/>
      <c r="E177" s="4"/>
      <c r="F177" s="4"/>
      <c r="G177" s="4"/>
      <c r="H177" s="4"/>
      <c r="I177" s="4"/>
      <c r="J177" s="6"/>
      <c r="K177" s="59"/>
      <c r="L177" s="5"/>
      <c r="M177" s="32"/>
      <c r="N177" s="5"/>
      <c r="O177" s="5"/>
      <c r="P177" s="5"/>
      <c r="Q177" s="5"/>
      <c r="R177" s="5"/>
      <c r="S177" s="5"/>
      <c r="T177" s="5"/>
      <c r="U177" s="5"/>
      <c r="V177" s="5"/>
      <c r="W177" s="5"/>
      <c r="X177" s="5"/>
      <c r="Y177" s="5"/>
      <c r="Z177" s="5"/>
    </row>
    <row r="178" spans="1:26" ht="86.25" hidden="1" customHeight="1">
      <c r="A178" s="1">
        <v>125</v>
      </c>
      <c r="B178" s="4">
        <v>125</v>
      </c>
      <c r="C178" s="4" t="s">
        <v>246</v>
      </c>
      <c r="D178" s="3"/>
      <c r="E178" s="4"/>
      <c r="F178" s="4"/>
      <c r="G178" s="4"/>
      <c r="H178" s="4"/>
      <c r="I178" s="4"/>
      <c r="J178" s="6"/>
      <c r="K178" s="59"/>
      <c r="L178" s="5"/>
      <c r="M178" s="32"/>
      <c r="N178" s="5"/>
      <c r="O178" s="5"/>
      <c r="P178" s="5"/>
      <c r="Q178" s="5"/>
      <c r="R178" s="5"/>
      <c r="S178" s="5"/>
      <c r="T178" s="5"/>
      <c r="U178" s="5"/>
      <c r="V178" s="5"/>
      <c r="W178" s="5"/>
      <c r="X178" s="5"/>
      <c r="Y178" s="5"/>
      <c r="Z178" s="5"/>
    </row>
    <row r="179" spans="1:26" ht="86.25" hidden="1" customHeight="1">
      <c r="A179" s="1">
        <v>126</v>
      </c>
      <c r="B179" s="4">
        <v>126</v>
      </c>
      <c r="C179" s="4" t="s">
        <v>247</v>
      </c>
      <c r="D179" s="3"/>
      <c r="E179" s="4"/>
      <c r="F179" s="4"/>
      <c r="G179" s="4"/>
      <c r="H179" s="4"/>
      <c r="I179" s="4"/>
      <c r="J179" s="6"/>
      <c r="K179" s="59"/>
      <c r="L179" s="5"/>
      <c r="M179" s="32"/>
      <c r="N179" s="5"/>
      <c r="O179" s="5"/>
      <c r="P179" s="5"/>
      <c r="Q179" s="5"/>
      <c r="R179" s="5"/>
      <c r="S179" s="5"/>
      <c r="T179" s="5"/>
      <c r="U179" s="5"/>
      <c r="V179" s="5"/>
      <c r="W179" s="5"/>
      <c r="X179" s="5"/>
      <c r="Y179" s="5"/>
      <c r="Z179" s="5"/>
    </row>
    <row r="180" spans="1:26" ht="86.25" hidden="1" customHeight="1">
      <c r="A180" s="1">
        <v>127</v>
      </c>
      <c r="B180" s="4">
        <v>127</v>
      </c>
      <c r="C180" s="4" t="s">
        <v>248</v>
      </c>
      <c r="D180" s="3"/>
      <c r="E180" s="4"/>
      <c r="F180" s="4"/>
      <c r="G180" s="4"/>
      <c r="H180" s="4"/>
      <c r="I180" s="4"/>
      <c r="J180" s="6"/>
      <c r="K180" s="59"/>
      <c r="L180" s="5"/>
      <c r="M180" s="32"/>
      <c r="N180" s="5"/>
      <c r="O180" s="5"/>
      <c r="P180" s="5"/>
      <c r="Q180" s="5"/>
      <c r="R180" s="5"/>
      <c r="S180" s="5"/>
      <c r="T180" s="5"/>
      <c r="U180" s="5"/>
      <c r="V180" s="5"/>
      <c r="W180" s="5"/>
      <c r="X180" s="5"/>
      <c r="Y180" s="5"/>
      <c r="Z180" s="5"/>
    </row>
    <row r="181" spans="1:26" ht="86.25" hidden="1" customHeight="1">
      <c r="A181" s="1">
        <v>128</v>
      </c>
      <c r="B181" s="4">
        <v>128</v>
      </c>
      <c r="C181" s="4" t="s">
        <v>249</v>
      </c>
      <c r="D181" s="3"/>
      <c r="E181" s="4"/>
      <c r="F181" s="4"/>
      <c r="G181" s="4"/>
      <c r="H181" s="4"/>
      <c r="I181" s="4"/>
      <c r="J181" s="6"/>
      <c r="K181" s="59"/>
      <c r="L181" s="5"/>
      <c r="M181" s="32"/>
      <c r="N181" s="5"/>
      <c r="O181" s="5"/>
      <c r="P181" s="5"/>
      <c r="Q181" s="5"/>
      <c r="R181" s="5"/>
      <c r="S181" s="5"/>
      <c r="T181" s="5"/>
      <c r="U181" s="5"/>
      <c r="V181" s="5"/>
      <c r="W181" s="5"/>
      <c r="X181" s="5"/>
      <c r="Y181" s="5"/>
      <c r="Z181" s="5"/>
    </row>
    <row r="182" spans="1:26" ht="86.25" hidden="1" customHeight="1">
      <c r="A182" s="1">
        <v>129</v>
      </c>
      <c r="B182" s="4">
        <v>129</v>
      </c>
      <c r="C182" s="4" t="s">
        <v>250</v>
      </c>
      <c r="D182" s="3"/>
      <c r="E182" s="4"/>
      <c r="F182" s="4"/>
      <c r="G182" s="4"/>
      <c r="H182" s="4"/>
      <c r="I182" s="4"/>
      <c r="J182" s="6"/>
      <c r="K182" s="59"/>
      <c r="L182" s="5"/>
      <c r="M182" s="32"/>
      <c r="N182" s="5"/>
      <c r="O182" s="5"/>
      <c r="P182" s="5"/>
      <c r="Q182" s="5"/>
      <c r="R182" s="5"/>
      <c r="S182" s="5"/>
      <c r="T182" s="5"/>
      <c r="U182" s="5"/>
      <c r="V182" s="5"/>
      <c r="W182" s="5"/>
      <c r="X182" s="5"/>
      <c r="Y182" s="5"/>
      <c r="Z182" s="5"/>
    </row>
    <row r="183" spans="1:26" ht="86.25" hidden="1" customHeight="1">
      <c r="A183" s="1">
        <v>130</v>
      </c>
      <c r="B183" s="4">
        <v>130</v>
      </c>
      <c r="C183" s="4" t="s">
        <v>251</v>
      </c>
      <c r="D183" s="3"/>
      <c r="E183" s="4"/>
      <c r="F183" s="4"/>
      <c r="G183" s="4"/>
      <c r="H183" s="4"/>
      <c r="I183" s="4"/>
      <c r="J183" s="6"/>
      <c r="K183" s="59"/>
      <c r="L183" s="5"/>
      <c r="M183" s="32"/>
      <c r="N183" s="5"/>
      <c r="O183" s="5"/>
      <c r="P183" s="5"/>
      <c r="Q183" s="5"/>
      <c r="R183" s="5"/>
      <c r="S183" s="5"/>
      <c r="T183" s="5"/>
      <c r="U183" s="5"/>
      <c r="V183" s="5"/>
      <c r="W183" s="5"/>
      <c r="X183" s="5"/>
      <c r="Y183" s="5"/>
      <c r="Z183" s="5"/>
    </row>
    <row r="184" spans="1:26" ht="86.25" hidden="1" customHeight="1">
      <c r="A184" s="1">
        <v>131</v>
      </c>
      <c r="B184" s="4">
        <v>131</v>
      </c>
      <c r="C184" s="4" t="s">
        <v>252</v>
      </c>
      <c r="D184" s="3"/>
      <c r="E184" s="4"/>
      <c r="F184" s="4"/>
      <c r="G184" s="4"/>
      <c r="H184" s="4"/>
      <c r="I184" s="4"/>
      <c r="J184" s="6"/>
      <c r="K184" s="59"/>
      <c r="L184" s="5"/>
      <c r="M184" s="32"/>
      <c r="N184" s="5"/>
      <c r="O184" s="5"/>
      <c r="P184" s="5"/>
      <c r="Q184" s="5"/>
      <c r="R184" s="5"/>
      <c r="S184" s="5"/>
      <c r="T184" s="5"/>
      <c r="U184" s="5"/>
      <c r="V184" s="5"/>
      <c r="W184" s="5"/>
      <c r="X184" s="5"/>
      <c r="Y184" s="5"/>
      <c r="Z184" s="5"/>
    </row>
    <row r="185" spans="1:26" ht="86.25" hidden="1" customHeight="1">
      <c r="A185" s="1">
        <v>132</v>
      </c>
      <c r="B185" s="4">
        <v>132</v>
      </c>
      <c r="C185" s="4" t="s">
        <v>253</v>
      </c>
      <c r="D185" s="3"/>
      <c r="E185" s="4"/>
      <c r="F185" s="4"/>
      <c r="G185" s="4"/>
      <c r="H185" s="4"/>
      <c r="I185" s="4"/>
      <c r="J185" s="6"/>
      <c r="K185" s="59"/>
      <c r="L185" s="5"/>
      <c r="M185" s="32"/>
      <c r="N185" s="5"/>
      <c r="O185" s="5"/>
      <c r="P185" s="5"/>
      <c r="Q185" s="5"/>
      <c r="R185" s="5"/>
      <c r="S185" s="5"/>
      <c r="T185" s="5"/>
      <c r="U185" s="5"/>
      <c r="V185" s="5"/>
      <c r="W185" s="5"/>
      <c r="X185" s="5"/>
      <c r="Y185" s="5"/>
      <c r="Z185" s="5"/>
    </row>
    <row r="186" spans="1:26" ht="86.25" hidden="1" customHeight="1">
      <c r="A186" s="819"/>
      <c r="B186" s="820"/>
      <c r="C186" s="820"/>
      <c r="D186" s="820"/>
      <c r="E186" s="820"/>
      <c r="F186" s="820"/>
      <c r="G186" s="820"/>
      <c r="H186" s="820"/>
      <c r="I186" s="820"/>
      <c r="J186" s="51"/>
      <c r="K186" s="36"/>
      <c r="L186" s="20"/>
      <c r="M186" s="38"/>
      <c r="N186" s="20"/>
      <c r="O186" s="20"/>
      <c r="P186" s="20"/>
      <c r="Q186" s="20"/>
      <c r="R186" s="20"/>
      <c r="S186" s="20"/>
      <c r="T186" s="20"/>
      <c r="U186" s="20"/>
      <c r="V186" s="20"/>
      <c r="W186" s="20"/>
      <c r="X186" s="20"/>
      <c r="Y186" s="20"/>
      <c r="Z186" s="20"/>
    </row>
    <row r="187" spans="1:26" ht="94.5" customHeight="1">
      <c r="A187" s="121">
        <v>155</v>
      </c>
      <c r="B187" s="121" t="s">
        <v>35</v>
      </c>
      <c r="C187" s="121" t="s">
        <v>36</v>
      </c>
      <c r="D187" s="121" t="s">
        <v>582</v>
      </c>
      <c r="E187" s="121" t="s">
        <v>170</v>
      </c>
      <c r="F187" s="121"/>
      <c r="G187" s="121" t="s">
        <v>583</v>
      </c>
      <c r="H187" s="165"/>
      <c r="I187" s="166"/>
      <c r="J187" s="166"/>
      <c r="K187" s="167"/>
      <c r="L187" s="165"/>
      <c r="M187" s="165"/>
      <c r="N187" s="121"/>
      <c r="O187" s="121"/>
      <c r="P187" s="121"/>
      <c r="Q187" s="121"/>
      <c r="R187" s="121"/>
      <c r="S187" s="121"/>
      <c r="T187" s="121"/>
      <c r="U187" s="121"/>
      <c r="V187" s="121"/>
      <c r="W187" s="121"/>
      <c r="X187" s="121"/>
      <c r="Y187" s="121"/>
      <c r="Z187" s="121"/>
    </row>
    <row r="188" spans="1:26" ht="66.75" customHeight="1">
      <c r="A188" s="167">
        <v>156</v>
      </c>
      <c r="B188" s="121" t="s">
        <v>35</v>
      </c>
      <c r="C188" s="121" t="s">
        <v>36</v>
      </c>
      <c r="D188" s="165" t="s">
        <v>141</v>
      </c>
      <c r="E188" s="121" t="s">
        <v>142</v>
      </c>
      <c r="F188" s="165"/>
      <c r="G188" s="121" t="s">
        <v>143</v>
      </c>
      <c r="H188" s="165"/>
      <c r="I188" s="168">
        <v>67989</v>
      </c>
      <c r="J188" s="168">
        <v>300000</v>
      </c>
      <c r="K188" s="121" t="s">
        <v>144</v>
      </c>
      <c r="L188" s="121"/>
      <c r="M188" s="165"/>
      <c r="N188" s="121"/>
      <c r="O188" s="121"/>
      <c r="P188" s="121"/>
      <c r="Q188" s="121"/>
      <c r="R188" s="121"/>
      <c r="S188" s="121"/>
      <c r="T188" s="121"/>
      <c r="U188" s="121"/>
      <c r="V188" s="121"/>
      <c r="W188" s="121"/>
      <c r="X188" s="121"/>
      <c r="Y188" s="121"/>
      <c r="Z188" s="121"/>
    </row>
    <row r="189" spans="1:26" ht="94.5" customHeight="1">
      <c r="A189" s="108">
        <v>157</v>
      </c>
      <c r="B189" s="108" t="s">
        <v>35</v>
      </c>
      <c r="C189" s="108" t="s">
        <v>36</v>
      </c>
      <c r="D189" s="113" t="s">
        <v>282</v>
      </c>
      <c r="E189" s="169" t="s">
        <v>269</v>
      </c>
      <c r="F189" s="170"/>
      <c r="G189" s="171"/>
      <c r="H189" s="172"/>
      <c r="I189" s="172"/>
      <c r="J189" s="173"/>
      <c r="K189" s="174"/>
      <c r="L189" s="172"/>
      <c r="M189" s="171"/>
      <c r="N189" s="172"/>
      <c r="O189" s="172"/>
      <c r="P189" s="172"/>
      <c r="Q189" s="172"/>
      <c r="R189" s="172"/>
      <c r="S189" s="172"/>
      <c r="T189" s="172"/>
      <c r="U189" s="172"/>
      <c r="V189" s="172"/>
      <c r="W189" s="172"/>
      <c r="X189" s="172"/>
      <c r="Y189" s="172"/>
      <c r="Z189" s="172"/>
    </row>
    <row r="190" spans="1:26" ht="94.5" customHeight="1">
      <c r="A190" s="108">
        <v>158</v>
      </c>
      <c r="B190" s="108" t="s">
        <v>35</v>
      </c>
      <c r="C190" s="108" t="s">
        <v>36</v>
      </c>
      <c r="D190" s="113" t="s">
        <v>283</v>
      </c>
      <c r="E190" s="169" t="s">
        <v>269</v>
      </c>
      <c r="F190" s="45"/>
      <c r="G190" s="32"/>
      <c r="H190" s="5"/>
      <c r="I190" s="5"/>
      <c r="J190" s="6"/>
      <c r="K190" s="2"/>
      <c r="L190" s="5"/>
      <c r="M190" s="32"/>
      <c r="N190" s="5"/>
      <c r="O190" s="5"/>
      <c r="P190" s="5"/>
      <c r="Q190" s="5"/>
      <c r="R190" s="5"/>
      <c r="S190" s="5"/>
      <c r="T190" s="5"/>
      <c r="U190" s="5"/>
      <c r="V190" s="5"/>
      <c r="W190" s="5"/>
      <c r="X190" s="5"/>
      <c r="Y190" s="5"/>
      <c r="Z190" s="5"/>
    </row>
    <row r="191" spans="1:26" ht="94.5" customHeight="1">
      <c r="A191" s="108">
        <v>158</v>
      </c>
      <c r="B191" s="108" t="s">
        <v>35</v>
      </c>
      <c r="C191" s="108" t="s">
        <v>36</v>
      </c>
      <c r="D191" s="113" t="s">
        <v>341</v>
      </c>
      <c r="E191" s="169" t="s">
        <v>259</v>
      </c>
      <c r="F191" s="45"/>
      <c r="G191" s="108" t="s">
        <v>342</v>
      </c>
      <c r="H191" s="5"/>
      <c r="I191" s="5"/>
      <c r="J191" s="6"/>
      <c r="K191" s="2"/>
      <c r="L191" s="5"/>
      <c r="M191" s="32"/>
      <c r="N191" s="5"/>
      <c r="O191" s="5"/>
      <c r="P191" s="5"/>
      <c r="Q191" s="5"/>
      <c r="R191" s="5"/>
      <c r="S191" s="5"/>
      <c r="T191" s="5"/>
      <c r="U191" s="5"/>
      <c r="V191" s="5"/>
      <c r="W191" s="5"/>
      <c r="X191" s="5"/>
      <c r="Y191" s="5"/>
      <c r="Z191" s="5"/>
    </row>
    <row r="192" spans="1:26" ht="189" customHeight="1">
      <c r="A192" s="108">
        <v>159</v>
      </c>
      <c r="B192" s="108" t="s">
        <v>96</v>
      </c>
      <c r="C192" s="108" t="s">
        <v>71</v>
      </c>
      <c r="D192" s="109" t="s">
        <v>97</v>
      </c>
      <c r="E192" s="169" t="s">
        <v>98</v>
      </c>
      <c r="F192" s="45"/>
      <c r="G192" s="108" t="s">
        <v>99</v>
      </c>
      <c r="H192" s="5"/>
      <c r="I192" s="5"/>
      <c r="J192" s="6"/>
      <c r="K192" s="2"/>
      <c r="L192" s="5"/>
      <c r="M192" s="32"/>
      <c r="N192" s="5"/>
      <c r="O192" s="5"/>
      <c r="P192" s="5"/>
      <c r="Q192" s="5"/>
      <c r="R192" s="5"/>
      <c r="S192" s="5"/>
      <c r="T192" s="5"/>
      <c r="U192" s="5"/>
      <c r="V192" s="5"/>
      <c r="W192" s="5"/>
      <c r="X192" s="5"/>
      <c r="Y192" s="5"/>
      <c r="Z192" s="5"/>
    </row>
    <row r="193" spans="1:26" ht="94.5" customHeight="1">
      <c r="A193" s="108">
        <v>160</v>
      </c>
      <c r="B193" s="108" t="s">
        <v>96</v>
      </c>
      <c r="C193" s="108" t="s">
        <v>71</v>
      </c>
      <c r="D193" s="109" t="s">
        <v>261</v>
      </c>
      <c r="E193" s="169" t="s">
        <v>259</v>
      </c>
      <c r="F193" s="45"/>
      <c r="G193" s="108" t="s">
        <v>262</v>
      </c>
      <c r="H193" s="5"/>
      <c r="I193" s="5"/>
      <c r="J193" s="6"/>
      <c r="K193" s="2"/>
      <c r="L193" s="5"/>
      <c r="M193" s="32"/>
      <c r="N193" s="5"/>
      <c r="O193" s="5"/>
      <c r="P193" s="5"/>
      <c r="Q193" s="5"/>
      <c r="R193" s="5"/>
      <c r="S193" s="5"/>
      <c r="T193" s="5"/>
      <c r="U193" s="5"/>
      <c r="V193" s="5"/>
      <c r="W193" s="5"/>
      <c r="X193" s="5"/>
      <c r="Y193" s="5"/>
      <c r="Z193" s="5"/>
    </row>
    <row r="194" spans="1:26" ht="110.25" customHeight="1">
      <c r="A194" s="108">
        <v>161</v>
      </c>
      <c r="B194" s="108" t="s">
        <v>96</v>
      </c>
      <c r="C194" s="108" t="s">
        <v>71</v>
      </c>
      <c r="D194" s="109" t="s">
        <v>263</v>
      </c>
      <c r="E194" s="169" t="s">
        <v>259</v>
      </c>
      <c r="F194" s="45"/>
      <c r="G194" s="108" t="s">
        <v>264</v>
      </c>
      <c r="H194" s="5"/>
      <c r="I194" s="5"/>
      <c r="J194" s="6"/>
      <c r="K194" s="2"/>
      <c r="L194" s="5"/>
      <c r="M194" s="32"/>
      <c r="N194" s="5"/>
      <c r="O194" s="5"/>
      <c r="P194" s="5"/>
      <c r="Q194" s="5"/>
      <c r="R194" s="5"/>
      <c r="S194" s="5"/>
      <c r="T194" s="5"/>
      <c r="U194" s="5"/>
      <c r="V194" s="5"/>
      <c r="W194" s="5"/>
      <c r="X194" s="5"/>
      <c r="Y194" s="5"/>
      <c r="Z194" s="5"/>
    </row>
    <row r="195" spans="1:26" ht="283.5" customHeight="1">
      <c r="A195" s="108">
        <v>163</v>
      </c>
      <c r="B195" s="108" t="s">
        <v>96</v>
      </c>
      <c r="C195" s="108" t="s">
        <v>71</v>
      </c>
      <c r="D195" s="109" t="s">
        <v>258</v>
      </c>
      <c r="E195" s="169" t="s">
        <v>259</v>
      </c>
      <c r="F195" s="45"/>
      <c r="G195" s="108" t="s">
        <v>260</v>
      </c>
      <c r="H195" s="5"/>
      <c r="I195" s="5"/>
      <c r="J195" s="6"/>
      <c r="K195" s="2"/>
      <c r="L195" s="5"/>
      <c r="M195" s="32"/>
      <c r="N195" s="5"/>
      <c r="O195" s="5"/>
      <c r="P195" s="5"/>
      <c r="Q195" s="5"/>
      <c r="R195" s="5"/>
      <c r="S195" s="5"/>
      <c r="T195" s="5"/>
      <c r="U195" s="5"/>
      <c r="V195" s="5"/>
      <c r="W195" s="5"/>
      <c r="X195" s="5"/>
      <c r="Y195" s="5"/>
      <c r="Z195" s="5"/>
    </row>
    <row r="196" spans="1:26" ht="126" customHeight="1">
      <c r="A196" s="108">
        <v>164</v>
      </c>
      <c r="B196" s="108" t="s">
        <v>96</v>
      </c>
      <c r="C196" s="108" t="s">
        <v>71</v>
      </c>
      <c r="D196" s="109" t="s">
        <v>284</v>
      </c>
      <c r="E196" s="169" t="s">
        <v>285</v>
      </c>
      <c r="F196" s="45"/>
      <c r="G196" s="108" t="s">
        <v>286</v>
      </c>
      <c r="H196" s="5"/>
      <c r="I196" s="5"/>
      <c r="J196" s="6"/>
      <c r="K196" s="2"/>
      <c r="L196" s="5"/>
      <c r="M196" s="32"/>
      <c r="N196" s="5"/>
      <c r="O196" s="5"/>
      <c r="P196" s="5"/>
      <c r="Q196" s="5"/>
      <c r="R196" s="5"/>
      <c r="S196" s="5"/>
      <c r="T196" s="5"/>
      <c r="U196" s="5"/>
      <c r="V196" s="5"/>
      <c r="W196" s="5"/>
      <c r="X196" s="5"/>
      <c r="Y196" s="5"/>
      <c r="Z196" s="5"/>
    </row>
    <row r="197" spans="1:26" ht="15.75" customHeight="1">
      <c r="A197" s="34"/>
      <c r="B197" s="23"/>
      <c r="C197" s="32"/>
      <c r="D197" s="46"/>
      <c r="E197" s="45"/>
      <c r="F197" s="45"/>
      <c r="G197" s="32"/>
      <c r="H197" s="5"/>
      <c r="I197" s="5"/>
      <c r="J197" s="6"/>
      <c r="K197" s="2"/>
      <c r="L197" s="5"/>
      <c r="M197" s="32"/>
      <c r="N197" s="5"/>
      <c r="O197" s="5"/>
      <c r="P197" s="5"/>
      <c r="Q197" s="5"/>
      <c r="R197" s="5"/>
      <c r="S197" s="5"/>
      <c r="T197" s="5"/>
      <c r="U197" s="5"/>
      <c r="V197" s="5"/>
      <c r="W197" s="5"/>
      <c r="X197" s="5"/>
      <c r="Y197" s="5"/>
      <c r="Z197" s="5"/>
    </row>
    <row r="198" spans="1:26" ht="15.75" customHeight="1">
      <c r="A198" s="1"/>
      <c r="B198" s="16"/>
      <c r="C198" s="5"/>
      <c r="D198" s="3"/>
      <c r="E198" s="4"/>
      <c r="F198" s="4"/>
      <c r="G198" s="5"/>
      <c r="H198" s="5"/>
      <c r="I198" s="5"/>
      <c r="J198" s="6"/>
      <c r="K198" s="2"/>
      <c r="L198" s="5"/>
      <c r="M198" s="32"/>
      <c r="N198" s="5"/>
      <c r="O198" s="5"/>
      <c r="P198" s="5"/>
      <c r="Q198" s="5"/>
      <c r="R198" s="5"/>
      <c r="S198" s="5"/>
      <c r="T198" s="5"/>
      <c r="U198" s="5"/>
      <c r="V198" s="5"/>
      <c r="W198" s="5"/>
      <c r="X198" s="5"/>
      <c r="Y198" s="5"/>
      <c r="Z198" s="5"/>
    </row>
    <row r="199" spans="1:26" ht="15.75" customHeight="1">
      <c r="A199" s="1"/>
      <c r="B199" s="16"/>
      <c r="C199" s="5"/>
      <c r="D199" s="3"/>
      <c r="E199" s="4"/>
      <c r="F199" s="4"/>
      <c r="G199" s="5"/>
      <c r="H199" s="5"/>
      <c r="I199" s="5"/>
      <c r="J199" s="6"/>
      <c r="K199" s="2"/>
      <c r="L199" s="5"/>
      <c r="M199" s="32"/>
      <c r="N199" s="5"/>
      <c r="O199" s="5"/>
      <c r="P199" s="5"/>
      <c r="Q199" s="5"/>
      <c r="R199" s="5"/>
      <c r="S199" s="5"/>
      <c r="T199" s="5"/>
      <c r="U199" s="5"/>
      <c r="V199" s="5"/>
      <c r="W199" s="5"/>
      <c r="X199" s="5"/>
      <c r="Y199" s="5"/>
      <c r="Z199" s="5"/>
    </row>
    <row r="200" spans="1:26" ht="15.75" customHeight="1">
      <c r="A200" s="1"/>
      <c r="B200" s="16"/>
      <c r="C200" s="5"/>
      <c r="D200" s="3"/>
      <c r="E200" s="4"/>
      <c r="F200" s="4"/>
      <c r="G200" s="5"/>
      <c r="H200" s="5"/>
      <c r="I200" s="5"/>
      <c r="J200" s="6"/>
      <c r="K200" s="2"/>
      <c r="L200" s="5"/>
      <c r="M200" s="32"/>
      <c r="N200" s="5"/>
      <c r="O200" s="5"/>
      <c r="P200" s="5"/>
      <c r="Q200" s="5"/>
      <c r="R200" s="5"/>
      <c r="S200" s="5"/>
      <c r="T200" s="5"/>
      <c r="U200" s="5"/>
      <c r="V200" s="5"/>
      <c r="W200" s="5"/>
      <c r="X200" s="5"/>
      <c r="Y200" s="5"/>
      <c r="Z200" s="5"/>
    </row>
    <row r="201" spans="1:26" ht="15.75" customHeight="1">
      <c r="A201" s="1"/>
      <c r="B201" s="16"/>
      <c r="C201" s="5"/>
      <c r="D201" s="3"/>
      <c r="E201" s="4"/>
      <c r="F201" s="4"/>
      <c r="G201" s="5"/>
      <c r="H201" s="5"/>
      <c r="I201" s="5"/>
      <c r="J201" s="6"/>
      <c r="K201" s="2"/>
      <c r="L201" s="5"/>
      <c r="M201" s="32"/>
      <c r="N201" s="5"/>
      <c r="O201" s="5"/>
      <c r="P201" s="5"/>
      <c r="Q201" s="5"/>
      <c r="R201" s="5"/>
      <c r="S201" s="5"/>
      <c r="T201" s="5"/>
      <c r="U201" s="5"/>
      <c r="V201" s="5"/>
      <c r="W201" s="5"/>
      <c r="X201" s="5"/>
      <c r="Y201" s="5"/>
      <c r="Z201" s="5"/>
    </row>
    <row r="202" spans="1:26" ht="15.75" customHeight="1">
      <c r="A202" s="1"/>
      <c r="B202" s="16"/>
      <c r="C202" s="5"/>
      <c r="D202" s="3"/>
      <c r="E202" s="4"/>
      <c r="F202" s="4"/>
      <c r="G202" s="5"/>
      <c r="H202" s="5"/>
      <c r="I202" s="5"/>
      <c r="J202" s="6"/>
      <c r="K202" s="2"/>
      <c r="L202" s="5"/>
      <c r="M202" s="32"/>
      <c r="N202" s="5"/>
      <c r="O202" s="5"/>
      <c r="P202" s="5"/>
      <c r="Q202" s="5"/>
      <c r="R202" s="5"/>
      <c r="S202" s="5"/>
      <c r="T202" s="5"/>
      <c r="U202" s="5"/>
      <c r="V202" s="5"/>
      <c r="W202" s="5"/>
      <c r="X202" s="5"/>
      <c r="Y202" s="5"/>
      <c r="Z202" s="5"/>
    </row>
    <row r="203" spans="1:26" ht="15.75" customHeight="1">
      <c r="A203" s="1"/>
      <c r="B203" s="16"/>
      <c r="C203" s="5"/>
      <c r="D203" s="3"/>
      <c r="E203" s="4"/>
      <c r="F203" s="4"/>
      <c r="G203" s="5"/>
      <c r="H203" s="5"/>
      <c r="I203" s="5"/>
      <c r="J203" s="6"/>
      <c r="K203" s="2"/>
      <c r="L203" s="5"/>
      <c r="M203" s="32"/>
      <c r="N203" s="5"/>
      <c r="O203" s="5"/>
      <c r="P203" s="5"/>
      <c r="Q203" s="5"/>
      <c r="R203" s="5"/>
      <c r="S203" s="5"/>
      <c r="T203" s="5"/>
      <c r="U203" s="5"/>
      <c r="V203" s="5"/>
      <c r="W203" s="5"/>
      <c r="X203" s="5"/>
      <c r="Y203" s="5"/>
      <c r="Z203" s="5"/>
    </row>
    <row r="204" spans="1:26" ht="15.75" customHeight="1">
      <c r="A204" s="1"/>
      <c r="B204" s="16"/>
      <c r="C204" s="5"/>
      <c r="D204" s="3"/>
      <c r="E204" s="4"/>
      <c r="F204" s="4"/>
      <c r="G204" s="5"/>
      <c r="H204" s="5"/>
      <c r="I204" s="5"/>
      <c r="J204" s="6"/>
      <c r="K204" s="2"/>
      <c r="L204" s="5"/>
      <c r="M204" s="32"/>
      <c r="N204" s="5"/>
      <c r="O204" s="5"/>
      <c r="P204" s="5"/>
      <c r="Q204" s="5"/>
      <c r="R204" s="5"/>
      <c r="S204" s="5"/>
      <c r="T204" s="5"/>
      <c r="U204" s="5"/>
      <c r="V204" s="5"/>
      <c r="W204" s="5"/>
      <c r="X204" s="5"/>
      <c r="Y204" s="5"/>
      <c r="Z204" s="5"/>
    </row>
    <row r="205" spans="1:26" ht="15.75" customHeight="1">
      <c r="A205" s="1"/>
      <c r="B205" s="16"/>
      <c r="C205" s="5"/>
      <c r="D205" s="3"/>
      <c r="E205" s="4"/>
      <c r="F205" s="4"/>
      <c r="G205" s="5"/>
      <c r="H205" s="5"/>
      <c r="I205" s="5"/>
      <c r="J205" s="6"/>
      <c r="K205" s="2"/>
      <c r="L205" s="5"/>
      <c r="M205" s="32"/>
      <c r="N205" s="5"/>
      <c r="O205" s="5"/>
      <c r="P205" s="5"/>
      <c r="Q205" s="5"/>
      <c r="R205" s="5"/>
      <c r="S205" s="5"/>
      <c r="T205" s="5"/>
      <c r="U205" s="5"/>
      <c r="V205" s="5"/>
      <c r="W205" s="5"/>
      <c r="X205" s="5"/>
      <c r="Y205" s="5"/>
      <c r="Z205" s="5"/>
    </row>
    <row r="206" spans="1:26" ht="15.75" customHeight="1">
      <c r="A206" s="1"/>
      <c r="B206" s="16"/>
      <c r="C206" s="5"/>
      <c r="D206" s="3"/>
      <c r="E206" s="4"/>
      <c r="F206" s="4"/>
      <c r="G206" s="5"/>
      <c r="H206" s="5"/>
      <c r="I206" s="5"/>
      <c r="J206" s="6"/>
      <c r="K206" s="2"/>
      <c r="L206" s="5"/>
      <c r="M206" s="32"/>
      <c r="N206" s="5"/>
      <c r="O206" s="5"/>
      <c r="P206" s="5"/>
      <c r="Q206" s="5"/>
      <c r="R206" s="5"/>
      <c r="S206" s="5"/>
      <c r="T206" s="5"/>
      <c r="U206" s="5"/>
      <c r="V206" s="5"/>
      <c r="W206" s="5"/>
      <c r="X206" s="5"/>
      <c r="Y206" s="5"/>
      <c r="Z206" s="5"/>
    </row>
    <row r="207" spans="1:26" ht="15.75" customHeight="1">
      <c r="A207" s="1"/>
      <c r="B207" s="16"/>
      <c r="C207" s="5"/>
      <c r="D207" s="3"/>
      <c r="E207" s="4"/>
      <c r="F207" s="4"/>
      <c r="G207" s="5"/>
      <c r="H207" s="5"/>
      <c r="I207" s="5"/>
      <c r="J207" s="6"/>
      <c r="K207" s="2"/>
      <c r="L207" s="5"/>
      <c r="M207" s="32"/>
      <c r="N207" s="5"/>
      <c r="O207" s="5"/>
      <c r="P207" s="5"/>
      <c r="Q207" s="5"/>
      <c r="R207" s="5"/>
      <c r="S207" s="5"/>
      <c r="T207" s="5"/>
      <c r="U207" s="5"/>
      <c r="V207" s="5"/>
      <c r="W207" s="5"/>
      <c r="X207" s="5"/>
      <c r="Y207" s="5"/>
      <c r="Z207" s="5"/>
    </row>
    <row r="208" spans="1:26" ht="15.75" customHeight="1">
      <c r="A208" s="1"/>
      <c r="B208" s="16"/>
      <c r="C208" s="5"/>
      <c r="D208" s="3"/>
      <c r="E208" s="4"/>
      <c r="F208" s="4"/>
      <c r="G208" s="5"/>
      <c r="H208" s="5"/>
      <c r="I208" s="5"/>
      <c r="J208" s="6"/>
      <c r="K208" s="2"/>
      <c r="L208" s="5"/>
      <c r="M208" s="32"/>
      <c r="N208" s="5"/>
      <c r="O208" s="5"/>
      <c r="P208" s="5"/>
      <c r="Q208" s="5"/>
      <c r="R208" s="5"/>
      <c r="S208" s="5"/>
      <c r="T208" s="5"/>
      <c r="U208" s="5"/>
      <c r="V208" s="5"/>
      <c r="W208" s="5"/>
      <c r="X208" s="5"/>
      <c r="Y208" s="5"/>
      <c r="Z208" s="5"/>
    </row>
    <row r="209" spans="1:26" ht="15.75" customHeight="1">
      <c r="A209" s="1"/>
      <c r="B209" s="16"/>
      <c r="C209" s="5"/>
      <c r="D209" s="3"/>
      <c r="E209" s="4"/>
      <c r="F209" s="4"/>
      <c r="G209" s="5"/>
      <c r="H209" s="5"/>
      <c r="I209" s="5"/>
      <c r="J209" s="6"/>
      <c r="K209" s="2"/>
      <c r="L209" s="5"/>
      <c r="M209" s="32"/>
      <c r="N209" s="5"/>
      <c r="O209" s="5"/>
      <c r="P209" s="5"/>
      <c r="Q209" s="5"/>
      <c r="R209" s="5"/>
      <c r="S209" s="5"/>
      <c r="T209" s="5"/>
      <c r="U209" s="5"/>
      <c r="V209" s="5"/>
      <c r="W209" s="5"/>
      <c r="X209" s="5"/>
      <c r="Y209" s="5"/>
      <c r="Z209" s="5"/>
    </row>
    <row r="210" spans="1:26" ht="15.75" customHeight="1">
      <c r="A210" s="1"/>
      <c r="B210" s="16"/>
      <c r="C210" s="5"/>
      <c r="D210" s="3"/>
      <c r="E210" s="4"/>
      <c r="F210" s="4"/>
      <c r="G210" s="5"/>
      <c r="H210" s="5"/>
      <c r="I210" s="5"/>
      <c r="J210" s="6"/>
      <c r="K210" s="2"/>
      <c r="L210" s="5"/>
      <c r="M210" s="32"/>
      <c r="N210" s="5"/>
      <c r="O210" s="5"/>
      <c r="P210" s="5"/>
      <c r="Q210" s="5"/>
      <c r="R210" s="5"/>
      <c r="S210" s="5"/>
      <c r="T210" s="5"/>
      <c r="U210" s="5"/>
      <c r="V210" s="5"/>
      <c r="W210" s="5"/>
      <c r="X210" s="5"/>
      <c r="Y210" s="5"/>
      <c r="Z210" s="5"/>
    </row>
    <row r="211" spans="1:26" ht="15.75" customHeight="1">
      <c r="A211" s="1"/>
      <c r="B211" s="16"/>
      <c r="C211" s="5"/>
      <c r="D211" s="3"/>
      <c r="E211" s="4"/>
      <c r="F211" s="4"/>
      <c r="G211" s="5"/>
      <c r="H211" s="5"/>
      <c r="I211" s="5"/>
      <c r="J211" s="6"/>
      <c r="K211" s="2"/>
      <c r="L211" s="5"/>
      <c r="M211" s="32"/>
      <c r="N211" s="5"/>
      <c r="O211" s="5"/>
      <c r="P211" s="5"/>
      <c r="Q211" s="5"/>
      <c r="R211" s="5"/>
      <c r="S211" s="5"/>
      <c r="T211" s="5"/>
      <c r="U211" s="5"/>
      <c r="V211" s="5"/>
      <c r="W211" s="5"/>
      <c r="X211" s="5"/>
      <c r="Y211" s="5"/>
      <c r="Z211" s="5"/>
    </row>
    <row r="212" spans="1:26" ht="15.75" customHeight="1">
      <c r="A212" s="1"/>
      <c r="B212" s="16"/>
      <c r="C212" s="5"/>
      <c r="D212" s="3"/>
      <c r="E212" s="4"/>
      <c r="F212" s="4"/>
      <c r="G212" s="5"/>
      <c r="H212" s="5"/>
      <c r="I212" s="5"/>
      <c r="J212" s="6"/>
      <c r="K212" s="2"/>
      <c r="L212" s="5"/>
      <c r="M212" s="32"/>
      <c r="N212" s="5"/>
      <c r="O212" s="5"/>
      <c r="P212" s="5"/>
      <c r="Q212" s="5"/>
      <c r="R212" s="5"/>
      <c r="S212" s="5"/>
      <c r="T212" s="5"/>
      <c r="U212" s="5"/>
      <c r="V212" s="5"/>
      <c r="W212" s="5"/>
      <c r="X212" s="5"/>
      <c r="Y212" s="5"/>
      <c r="Z212" s="5"/>
    </row>
    <row r="213" spans="1:26" ht="15.75" customHeight="1">
      <c r="A213" s="1"/>
      <c r="B213" s="16"/>
      <c r="C213" s="5"/>
      <c r="D213" s="3"/>
      <c r="E213" s="4"/>
      <c r="F213" s="4"/>
      <c r="G213" s="5"/>
      <c r="H213" s="5"/>
      <c r="I213" s="5"/>
      <c r="J213" s="6"/>
      <c r="K213" s="2"/>
      <c r="L213" s="5"/>
      <c r="M213" s="32"/>
      <c r="N213" s="5"/>
      <c r="O213" s="5"/>
      <c r="P213" s="5"/>
      <c r="Q213" s="5"/>
      <c r="R213" s="5"/>
      <c r="S213" s="5"/>
      <c r="T213" s="5"/>
      <c r="U213" s="5"/>
      <c r="V213" s="5"/>
      <c r="W213" s="5"/>
      <c r="X213" s="5"/>
      <c r="Y213" s="5"/>
      <c r="Z213" s="5"/>
    </row>
    <row r="214" spans="1:26" ht="15.75" customHeight="1">
      <c r="A214" s="1"/>
      <c r="B214" s="16"/>
      <c r="C214" s="5"/>
      <c r="D214" s="3"/>
      <c r="E214" s="4"/>
      <c r="F214" s="4"/>
      <c r="G214" s="5"/>
      <c r="H214" s="5"/>
      <c r="I214" s="5"/>
      <c r="J214" s="6"/>
      <c r="K214" s="2"/>
      <c r="L214" s="5"/>
      <c r="M214" s="32"/>
      <c r="N214" s="5"/>
      <c r="O214" s="5"/>
      <c r="P214" s="5"/>
      <c r="Q214" s="5"/>
      <c r="R214" s="5"/>
      <c r="S214" s="5"/>
      <c r="T214" s="5"/>
      <c r="U214" s="5"/>
      <c r="V214" s="5"/>
      <c r="W214" s="5"/>
      <c r="X214" s="5"/>
      <c r="Y214" s="5"/>
      <c r="Z214" s="5"/>
    </row>
    <row r="215" spans="1:26" ht="15.75" customHeight="1">
      <c r="A215" s="1"/>
      <c r="B215" s="16"/>
      <c r="C215" s="5"/>
      <c r="D215" s="3"/>
      <c r="E215" s="4"/>
      <c r="F215" s="4"/>
      <c r="G215" s="5"/>
      <c r="H215" s="5"/>
      <c r="I215" s="5"/>
      <c r="J215" s="6"/>
      <c r="K215" s="2"/>
      <c r="L215" s="5"/>
      <c r="M215" s="32"/>
      <c r="N215" s="5"/>
      <c r="O215" s="5"/>
      <c r="P215" s="5"/>
      <c r="Q215" s="5"/>
      <c r="R215" s="5"/>
      <c r="S215" s="5"/>
      <c r="T215" s="5"/>
      <c r="U215" s="5"/>
      <c r="V215" s="5"/>
      <c r="W215" s="5"/>
      <c r="X215" s="5"/>
      <c r="Y215" s="5"/>
      <c r="Z215" s="5"/>
    </row>
    <row r="216" spans="1:26" ht="15.75" customHeight="1">
      <c r="A216" s="1"/>
      <c r="B216" s="16"/>
      <c r="C216" s="5"/>
      <c r="D216" s="3"/>
      <c r="E216" s="4"/>
      <c r="F216" s="4"/>
      <c r="G216" s="5"/>
      <c r="H216" s="5"/>
      <c r="I216" s="5"/>
      <c r="J216" s="6"/>
      <c r="K216" s="2"/>
      <c r="L216" s="5"/>
      <c r="M216" s="32"/>
      <c r="N216" s="5"/>
      <c r="O216" s="5"/>
      <c r="P216" s="5"/>
      <c r="Q216" s="5"/>
      <c r="R216" s="5"/>
      <c r="S216" s="5"/>
      <c r="T216" s="5"/>
      <c r="U216" s="5"/>
      <c r="V216" s="5"/>
      <c r="W216" s="5"/>
      <c r="X216" s="5"/>
      <c r="Y216" s="5"/>
      <c r="Z216" s="5"/>
    </row>
    <row r="217" spans="1:26" ht="15.75" customHeight="1">
      <c r="A217" s="1"/>
      <c r="B217" s="16"/>
      <c r="C217" s="5"/>
      <c r="D217" s="3"/>
      <c r="E217" s="4"/>
      <c r="F217" s="4"/>
      <c r="G217" s="5"/>
      <c r="H217" s="5"/>
      <c r="I217" s="5"/>
      <c r="J217" s="6"/>
      <c r="K217" s="2"/>
      <c r="L217" s="5"/>
      <c r="M217" s="32"/>
      <c r="N217" s="5"/>
      <c r="O217" s="5"/>
      <c r="P217" s="5"/>
      <c r="Q217" s="5"/>
      <c r="R217" s="5"/>
      <c r="S217" s="5"/>
      <c r="T217" s="5"/>
      <c r="U217" s="5"/>
      <c r="V217" s="5"/>
      <c r="W217" s="5"/>
      <c r="X217" s="5"/>
      <c r="Y217" s="5"/>
      <c r="Z217" s="5"/>
    </row>
    <row r="218" spans="1:26" ht="15.75" customHeight="1">
      <c r="A218" s="1"/>
      <c r="B218" s="16"/>
      <c r="C218" s="5"/>
      <c r="D218" s="3"/>
      <c r="E218" s="4"/>
      <c r="F218" s="4"/>
      <c r="G218" s="5"/>
      <c r="H218" s="5"/>
      <c r="I218" s="5"/>
      <c r="J218" s="6"/>
      <c r="K218" s="2"/>
      <c r="L218" s="5"/>
      <c r="M218" s="32"/>
      <c r="N218" s="5"/>
      <c r="O218" s="5"/>
      <c r="P218" s="5"/>
      <c r="Q218" s="5"/>
      <c r="R218" s="5"/>
      <c r="S218" s="5"/>
      <c r="T218" s="5"/>
      <c r="U218" s="5"/>
      <c r="V218" s="5"/>
      <c r="W218" s="5"/>
      <c r="X218" s="5"/>
      <c r="Y218" s="5"/>
      <c r="Z218" s="5"/>
    </row>
    <row r="219" spans="1:26" ht="15.75" customHeight="1">
      <c r="A219" s="1"/>
      <c r="B219" s="16"/>
      <c r="C219" s="5"/>
      <c r="D219" s="3"/>
      <c r="E219" s="4"/>
      <c r="F219" s="4"/>
      <c r="G219" s="5"/>
      <c r="H219" s="5"/>
      <c r="I219" s="5"/>
      <c r="J219" s="6"/>
      <c r="K219" s="2"/>
      <c r="L219" s="5"/>
      <c r="M219" s="32"/>
      <c r="N219" s="5"/>
      <c r="O219" s="5"/>
      <c r="P219" s="5"/>
      <c r="Q219" s="5"/>
      <c r="R219" s="5"/>
      <c r="S219" s="5"/>
      <c r="T219" s="5"/>
      <c r="U219" s="5"/>
      <c r="V219" s="5"/>
      <c r="W219" s="5"/>
      <c r="X219" s="5"/>
      <c r="Y219" s="5"/>
      <c r="Z219" s="5"/>
    </row>
    <row r="220" spans="1:26" ht="15.75" customHeight="1">
      <c r="A220" s="1"/>
      <c r="B220" s="16"/>
      <c r="C220" s="5"/>
      <c r="D220" s="3"/>
      <c r="E220" s="4"/>
      <c r="F220" s="4"/>
      <c r="G220" s="5"/>
      <c r="H220" s="5"/>
      <c r="I220" s="5"/>
      <c r="J220" s="6"/>
      <c r="K220" s="2"/>
      <c r="L220" s="5"/>
      <c r="M220" s="32"/>
      <c r="N220" s="5"/>
      <c r="O220" s="5"/>
      <c r="P220" s="5"/>
      <c r="Q220" s="5"/>
      <c r="R220" s="5"/>
      <c r="S220" s="5"/>
      <c r="T220" s="5"/>
      <c r="U220" s="5"/>
      <c r="V220" s="5"/>
      <c r="W220" s="5"/>
      <c r="X220" s="5"/>
      <c r="Y220" s="5"/>
      <c r="Z220" s="5"/>
    </row>
    <row r="221" spans="1:26" ht="15.75" customHeight="1">
      <c r="A221" s="1"/>
      <c r="B221" s="16"/>
      <c r="C221" s="5"/>
      <c r="D221" s="3"/>
      <c r="E221" s="4"/>
      <c r="F221" s="4"/>
      <c r="G221" s="5"/>
      <c r="H221" s="5"/>
      <c r="I221" s="5"/>
      <c r="J221" s="6"/>
      <c r="K221" s="2"/>
      <c r="L221" s="5"/>
      <c r="M221" s="32"/>
      <c r="N221" s="5"/>
      <c r="O221" s="5"/>
      <c r="P221" s="5"/>
      <c r="Q221" s="5"/>
      <c r="R221" s="5"/>
      <c r="S221" s="5"/>
      <c r="T221" s="5"/>
      <c r="U221" s="5"/>
      <c r="V221" s="5"/>
      <c r="W221" s="5"/>
      <c r="X221" s="5"/>
      <c r="Y221" s="5"/>
      <c r="Z221" s="5"/>
    </row>
    <row r="222" spans="1:26" ht="15.75" customHeight="1">
      <c r="A222" s="1"/>
      <c r="B222" s="16"/>
      <c r="C222" s="5"/>
      <c r="D222" s="3"/>
      <c r="E222" s="4"/>
      <c r="F222" s="4"/>
      <c r="G222" s="5"/>
      <c r="H222" s="5"/>
      <c r="I222" s="5"/>
      <c r="J222" s="6"/>
      <c r="K222" s="2"/>
      <c r="L222" s="5"/>
      <c r="M222" s="32"/>
      <c r="N222" s="5"/>
      <c r="O222" s="5"/>
      <c r="P222" s="5"/>
      <c r="Q222" s="5"/>
      <c r="R222" s="5"/>
      <c r="S222" s="5"/>
      <c r="T222" s="5"/>
      <c r="U222" s="5"/>
      <c r="V222" s="5"/>
      <c r="W222" s="5"/>
      <c r="X222" s="5"/>
      <c r="Y222" s="5"/>
      <c r="Z222" s="5"/>
    </row>
    <row r="223" spans="1:26" ht="15.75" customHeight="1">
      <c r="A223" s="1"/>
      <c r="B223" s="16"/>
      <c r="C223" s="5"/>
      <c r="D223" s="3"/>
      <c r="E223" s="4"/>
      <c r="F223" s="4"/>
      <c r="G223" s="5"/>
      <c r="H223" s="5"/>
      <c r="I223" s="5"/>
      <c r="J223" s="6"/>
      <c r="K223" s="2"/>
      <c r="L223" s="5"/>
      <c r="M223" s="32"/>
      <c r="N223" s="5"/>
      <c r="O223" s="5"/>
      <c r="P223" s="5"/>
      <c r="Q223" s="5"/>
      <c r="R223" s="5"/>
      <c r="S223" s="5"/>
      <c r="T223" s="5"/>
      <c r="U223" s="5"/>
      <c r="V223" s="5"/>
      <c r="W223" s="5"/>
      <c r="X223" s="5"/>
      <c r="Y223" s="5"/>
      <c r="Z223" s="5"/>
    </row>
    <row r="224" spans="1:26" ht="15.75" customHeight="1">
      <c r="A224" s="1"/>
      <c r="B224" s="16"/>
      <c r="C224" s="5"/>
      <c r="D224" s="3"/>
      <c r="E224" s="4"/>
      <c r="F224" s="4"/>
      <c r="G224" s="5"/>
      <c r="H224" s="5"/>
      <c r="I224" s="5"/>
      <c r="J224" s="6"/>
      <c r="K224" s="2"/>
      <c r="L224" s="5"/>
      <c r="M224" s="32"/>
      <c r="N224" s="5"/>
      <c r="O224" s="5"/>
      <c r="P224" s="5"/>
      <c r="Q224" s="5"/>
      <c r="R224" s="5"/>
      <c r="S224" s="5"/>
      <c r="T224" s="5"/>
      <c r="U224" s="5"/>
      <c r="V224" s="5"/>
      <c r="W224" s="5"/>
      <c r="X224" s="5"/>
      <c r="Y224" s="5"/>
      <c r="Z224" s="5"/>
    </row>
    <row r="225" spans="1:26" ht="15.75" customHeight="1">
      <c r="A225" s="1"/>
      <c r="B225" s="16"/>
      <c r="C225" s="5"/>
      <c r="D225" s="3"/>
      <c r="E225" s="4"/>
      <c r="F225" s="4"/>
      <c r="G225" s="5"/>
      <c r="H225" s="5"/>
      <c r="I225" s="5"/>
      <c r="J225" s="6"/>
      <c r="K225" s="2"/>
      <c r="L225" s="5"/>
      <c r="M225" s="32"/>
      <c r="N225" s="5"/>
      <c r="O225" s="5"/>
      <c r="P225" s="5"/>
      <c r="Q225" s="5"/>
      <c r="R225" s="5"/>
      <c r="S225" s="5"/>
      <c r="T225" s="5"/>
      <c r="U225" s="5"/>
      <c r="V225" s="5"/>
      <c r="W225" s="5"/>
      <c r="X225" s="5"/>
      <c r="Y225" s="5"/>
      <c r="Z225" s="5"/>
    </row>
    <row r="226" spans="1:26" ht="15.75" customHeight="1">
      <c r="A226" s="1"/>
      <c r="B226" s="16"/>
      <c r="C226" s="5"/>
      <c r="D226" s="3"/>
      <c r="E226" s="4"/>
      <c r="F226" s="4"/>
      <c r="G226" s="5"/>
      <c r="H226" s="5"/>
      <c r="I226" s="5"/>
      <c r="J226" s="6"/>
      <c r="K226" s="2"/>
      <c r="L226" s="5"/>
      <c r="M226" s="32"/>
      <c r="N226" s="5"/>
      <c r="O226" s="5"/>
      <c r="P226" s="5"/>
      <c r="Q226" s="5"/>
      <c r="R226" s="5"/>
      <c r="S226" s="5"/>
      <c r="T226" s="5"/>
      <c r="U226" s="5"/>
      <c r="V226" s="5"/>
      <c r="W226" s="5"/>
      <c r="X226" s="5"/>
      <c r="Y226" s="5"/>
      <c r="Z226" s="5"/>
    </row>
    <row r="227" spans="1:26" ht="15.75" customHeight="1">
      <c r="A227" s="1"/>
      <c r="B227" s="16"/>
      <c r="C227" s="5"/>
      <c r="D227" s="3"/>
      <c r="E227" s="4"/>
      <c r="F227" s="4"/>
      <c r="G227" s="5"/>
      <c r="H227" s="5"/>
      <c r="I227" s="5"/>
      <c r="J227" s="6"/>
      <c r="K227" s="2"/>
      <c r="L227" s="5"/>
      <c r="M227" s="32"/>
      <c r="N227" s="5"/>
      <c r="O227" s="5"/>
      <c r="P227" s="5"/>
      <c r="Q227" s="5"/>
      <c r="R227" s="5"/>
      <c r="S227" s="5"/>
      <c r="T227" s="5"/>
      <c r="U227" s="5"/>
      <c r="V227" s="5"/>
      <c r="W227" s="5"/>
      <c r="X227" s="5"/>
      <c r="Y227" s="5"/>
      <c r="Z227" s="5"/>
    </row>
    <row r="228" spans="1:26" ht="15.75" customHeight="1">
      <c r="A228" s="1"/>
      <c r="B228" s="16"/>
      <c r="C228" s="5"/>
      <c r="D228" s="3"/>
      <c r="E228" s="4"/>
      <c r="F228" s="4"/>
      <c r="G228" s="5"/>
      <c r="H228" s="5"/>
      <c r="I228" s="5"/>
      <c r="J228" s="6"/>
      <c r="K228" s="2"/>
      <c r="L228" s="5"/>
      <c r="M228" s="32"/>
      <c r="N228" s="5"/>
      <c r="O228" s="5"/>
      <c r="P228" s="5"/>
      <c r="Q228" s="5"/>
      <c r="R228" s="5"/>
      <c r="S228" s="5"/>
      <c r="T228" s="5"/>
      <c r="U228" s="5"/>
      <c r="V228" s="5"/>
      <c r="W228" s="5"/>
      <c r="X228" s="5"/>
      <c r="Y228" s="5"/>
      <c r="Z228" s="5"/>
    </row>
    <row r="229" spans="1:26" ht="15.75" customHeight="1">
      <c r="A229" s="1"/>
      <c r="B229" s="16"/>
      <c r="C229" s="5"/>
      <c r="D229" s="3"/>
      <c r="E229" s="4"/>
      <c r="F229" s="4"/>
      <c r="G229" s="5"/>
      <c r="H229" s="5"/>
      <c r="I229" s="5"/>
      <c r="J229" s="6"/>
      <c r="K229" s="2"/>
      <c r="L229" s="5"/>
      <c r="M229" s="32"/>
      <c r="N229" s="5"/>
      <c r="O229" s="5"/>
      <c r="P229" s="5"/>
      <c r="Q229" s="5"/>
      <c r="R229" s="5"/>
      <c r="S229" s="5"/>
      <c r="T229" s="5"/>
      <c r="U229" s="5"/>
      <c r="V229" s="5"/>
      <c r="W229" s="5"/>
      <c r="X229" s="5"/>
      <c r="Y229" s="5"/>
      <c r="Z229" s="5"/>
    </row>
    <row r="230" spans="1:26" ht="15.75" customHeight="1">
      <c r="A230" s="1"/>
      <c r="B230" s="16"/>
      <c r="C230" s="5"/>
      <c r="D230" s="3"/>
      <c r="E230" s="4"/>
      <c r="F230" s="4"/>
      <c r="G230" s="5"/>
      <c r="H230" s="5"/>
      <c r="I230" s="5"/>
      <c r="J230" s="6"/>
      <c r="K230" s="2"/>
      <c r="L230" s="5"/>
      <c r="M230" s="32"/>
      <c r="N230" s="5"/>
      <c r="O230" s="5"/>
      <c r="P230" s="5"/>
      <c r="Q230" s="5"/>
      <c r="R230" s="5"/>
      <c r="S230" s="5"/>
      <c r="T230" s="5"/>
      <c r="U230" s="5"/>
      <c r="V230" s="5"/>
      <c r="W230" s="5"/>
      <c r="X230" s="5"/>
      <c r="Y230" s="5"/>
      <c r="Z230" s="5"/>
    </row>
    <row r="231" spans="1:26" ht="15.75" customHeight="1">
      <c r="A231" s="1"/>
      <c r="B231" s="16"/>
      <c r="C231" s="5"/>
      <c r="D231" s="3"/>
      <c r="E231" s="4"/>
      <c r="F231" s="4"/>
      <c r="G231" s="5"/>
      <c r="H231" s="5"/>
      <c r="I231" s="5"/>
      <c r="J231" s="6"/>
      <c r="K231" s="2"/>
      <c r="L231" s="5"/>
      <c r="M231" s="32"/>
      <c r="N231" s="5"/>
      <c r="O231" s="5"/>
      <c r="P231" s="5"/>
      <c r="Q231" s="5"/>
      <c r="R231" s="5"/>
      <c r="S231" s="5"/>
      <c r="T231" s="5"/>
      <c r="U231" s="5"/>
      <c r="V231" s="5"/>
      <c r="W231" s="5"/>
      <c r="X231" s="5"/>
      <c r="Y231" s="5"/>
      <c r="Z231" s="5"/>
    </row>
    <row r="232" spans="1:26" ht="15.75" customHeight="1">
      <c r="A232" s="1"/>
      <c r="B232" s="16"/>
      <c r="C232" s="5"/>
      <c r="D232" s="3"/>
      <c r="E232" s="4"/>
      <c r="F232" s="4"/>
      <c r="G232" s="5"/>
      <c r="H232" s="5"/>
      <c r="I232" s="5"/>
      <c r="J232" s="6"/>
      <c r="K232" s="2"/>
      <c r="L232" s="5"/>
      <c r="M232" s="32"/>
      <c r="N232" s="5"/>
      <c r="O232" s="5"/>
      <c r="P232" s="5"/>
      <c r="Q232" s="5"/>
      <c r="R232" s="5"/>
      <c r="S232" s="5"/>
      <c r="T232" s="5"/>
      <c r="U232" s="5"/>
      <c r="V232" s="5"/>
      <c r="W232" s="5"/>
      <c r="X232" s="5"/>
      <c r="Y232" s="5"/>
      <c r="Z232" s="5"/>
    </row>
    <row r="233" spans="1:26" ht="15.75" customHeight="1">
      <c r="A233" s="1"/>
      <c r="B233" s="16"/>
      <c r="C233" s="5"/>
      <c r="D233" s="3"/>
      <c r="E233" s="4"/>
      <c r="F233" s="4"/>
      <c r="G233" s="5"/>
      <c r="H233" s="5"/>
      <c r="I233" s="5"/>
      <c r="J233" s="6"/>
      <c r="K233" s="2"/>
      <c r="L233" s="5"/>
      <c r="M233" s="32"/>
      <c r="N233" s="5"/>
      <c r="O233" s="5"/>
      <c r="P233" s="5"/>
      <c r="Q233" s="5"/>
      <c r="R233" s="5"/>
      <c r="S233" s="5"/>
      <c r="T233" s="5"/>
      <c r="U233" s="5"/>
      <c r="V233" s="5"/>
      <c r="W233" s="5"/>
      <c r="X233" s="5"/>
      <c r="Y233" s="5"/>
      <c r="Z233" s="5"/>
    </row>
    <row r="234" spans="1:26" ht="15.75" customHeight="1">
      <c r="A234" s="1"/>
      <c r="B234" s="16"/>
      <c r="C234" s="5"/>
      <c r="D234" s="3"/>
      <c r="E234" s="4"/>
      <c r="F234" s="4"/>
      <c r="G234" s="5"/>
      <c r="H234" s="5"/>
      <c r="I234" s="5"/>
      <c r="J234" s="6"/>
      <c r="K234" s="2"/>
      <c r="L234" s="5"/>
      <c r="M234" s="32"/>
      <c r="N234" s="5"/>
      <c r="O234" s="5"/>
      <c r="P234" s="5"/>
      <c r="Q234" s="5"/>
      <c r="R234" s="5"/>
      <c r="S234" s="5"/>
      <c r="T234" s="5"/>
      <c r="U234" s="5"/>
      <c r="V234" s="5"/>
      <c r="W234" s="5"/>
      <c r="X234" s="5"/>
      <c r="Y234" s="5"/>
      <c r="Z234" s="5"/>
    </row>
    <row r="235" spans="1:26" ht="15.75" customHeight="1">
      <c r="A235" s="1"/>
      <c r="B235" s="16"/>
      <c r="C235" s="5"/>
      <c r="D235" s="3"/>
      <c r="E235" s="4"/>
      <c r="F235" s="4"/>
      <c r="G235" s="5"/>
      <c r="H235" s="5"/>
      <c r="I235" s="5"/>
      <c r="J235" s="6"/>
      <c r="K235" s="2"/>
      <c r="L235" s="5"/>
      <c r="M235" s="32"/>
      <c r="N235" s="5"/>
      <c r="O235" s="5"/>
      <c r="P235" s="5"/>
      <c r="Q235" s="5"/>
      <c r="R235" s="5"/>
      <c r="S235" s="5"/>
      <c r="T235" s="5"/>
      <c r="U235" s="5"/>
      <c r="V235" s="5"/>
      <c r="W235" s="5"/>
      <c r="X235" s="5"/>
      <c r="Y235" s="5"/>
      <c r="Z235" s="5"/>
    </row>
    <row r="236" spans="1:26" ht="15.75" customHeight="1">
      <c r="A236" s="1"/>
      <c r="B236" s="16"/>
      <c r="C236" s="5"/>
      <c r="D236" s="3"/>
      <c r="E236" s="4"/>
      <c r="F236" s="4"/>
      <c r="G236" s="5"/>
      <c r="H236" s="5"/>
      <c r="I236" s="5"/>
      <c r="J236" s="6"/>
      <c r="K236" s="2"/>
      <c r="L236" s="5"/>
      <c r="M236" s="32"/>
      <c r="N236" s="5"/>
      <c r="O236" s="5"/>
      <c r="P236" s="5"/>
      <c r="Q236" s="5"/>
      <c r="R236" s="5"/>
      <c r="S236" s="5"/>
      <c r="T236" s="5"/>
      <c r="U236" s="5"/>
      <c r="V236" s="5"/>
      <c r="W236" s="5"/>
      <c r="X236" s="5"/>
      <c r="Y236" s="5"/>
      <c r="Z236" s="5"/>
    </row>
    <row r="237" spans="1:26" ht="15.75" customHeight="1">
      <c r="A237" s="1"/>
      <c r="B237" s="16"/>
      <c r="C237" s="5"/>
      <c r="D237" s="3"/>
      <c r="E237" s="4"/>
      <c r="F237" s="4"/>
      <c r="G237" s="5"/>
      <c r="H237" s="5"/>
      <c r="I237" s="5"/>
      <c r="J237" s="6"/>
      <c r="K237" s="2"/>
      <c r="L237" s="5"/>
      <c r="M237" s="32"/>
      <c r="N237" s="5"/>
      <c r="O237" s="5"/>
      <c r="P237" s="5"/>
      <c r="Q237" s="5"/>
      <c r="R237" s="5"/>
      <c r="S237" s="5"/>
      <c r="T237" s="5"/>
      <c r="U237" s="5"/>
      <c r="V237" s="5"/>
      <c r="W237" s="5"/>
      <c r="X237" s="5"/>
      <c r="Y237" s="5"/>
      <c r="Z237" s="5"/>
    </row>
    <row r="238" spans="1:26" ht="15.75" customHeight="1">
      <c r="A238" s="1"/>
      <c r="B238" s="16"/>
      <c r="C238" s="5"/>
      <c r="D238" s="3"/>
      <c r="E238" s="4"/>
      <c r="F238" s="4"/>
      <c r="G238" s="5"/>
      <c r="H238" s="5"/>
      <c r="I238" s="5"/>
      <c r="J238" s="6"/>
      <c r="K238" s="2"/>
      <c r="L238" s="5"/>
      <c r="M238" s="32"/>
      <c r="N238" s="5"/>
      <c r="O238" s="5"/>
      <c r="P238" s="5"/>
      <c r="Q238" s="5"/>
      <c r="R238" s="5"/>
      <c r="S238" s="5"/>
      <c r="T238" s="5"/>
      <c r="U238" s="5"/>
      <c r="V238" s="5"/>
      <c r="W238" s="5"/>
      <c r="X238" s="5"/>
      <c r="Y238" s="5"/>
      <c r="Z238" s="5"/>
    </row>
    <row r="239" spans="1:26" ht="15.75" customHeight="1">
      <c r="A239" s="1"/>
      <c r="B239" s="16"/>
      <c r="C239" s="5"/>
      <c r="D239" s="3"/>
      <c r="E239" s="4"/>
      <c r="F239" s="4"/>
      <c r="G239" s="5"/>
      <c r="H239" s="5"/>
      <c r="I239" s="5"/>
      <c r="J239" s="6"/>
      <c r="K239" s="2"/>
      <c r="L239" s="5"/>
      <c r="M239" s="32"/>
      <c r="N239" s="5"/>
      <c r="O239" s="5"/>
      <c r="P239" s="5"/>
      <c r="Q239" s="5"/>
      <c r="R239" s="5"/>
      <c r="S239" s="5"/>
      <c r="T239" s="5"/>
      <c r="U239" s="5"/>
      <c r="V239" s="5"/>
      <c r="W239" s="5"/>
      <c r="X239" s="5"/>
      <c r="Y239" s="5"/>
      <c r="Z239" s="5"/>
    </row>
    <row r="240" spans="1:26" ht="15.75" customHeight="1">
      <c r="A240" s="1"/>
      <c r="B240" s="16"/>
      <c r="C240" s="5"/>
      <c r="D240" s="3"/>
      <c r="E240" s="4"/>
      <c r="F240" s="4"/>
      <c r="G240" s="5"/>
      <c r="H240" s="5"/>
      <c r="I240" s="5"/>
      <c r="J240" s="6"/>
      <c r="K240" s="2"/>
      <c r="L240" s="5"/>
      <c r="M240" s="32"/>
      <c r="N240" s="5"/>
      <c r="O240" s="5"/>
      <c r="P240" s="5"/>
      <c r="Q240" s="5"/>
      <c r="R240" s="5"/>
      <c r="S240" s="5"/>
      <c r="T240" s="5"/>
      <c r="U240" s="5"/>
      <c r="V240" s="5"/>
      <c r="W240" s="5"/>
      <c r="X240" s="5"/>
      <c r="Y240" s="5"/>
      <c r="Z240" s="5"/>
    </row>
    <row r="241" spans="1:26" ht="15.75" customHeight="1">
      <c r="A241" s="1"/>
      <c r="B241" s="16"/>
      <c r="C241" s="5"/>
      <c r="D241" s="3"/>
      <c r="E241" s="4"/>
      <c r="F241" s="4"/>
      <c r="G241" s="5"/>
      <c r="H241" s="5"/>
      <c r="I241" s="5"/>
      <c r="J241" s="6"/>
      <c r="K241" s="2"/>
      <c r="L241" s="5"/>
      <c r="M241" s="32"/>
      <c r="N241" s="5"/>
      <c r="O241" s="5"/>
      <c r="P241" s="5"/>
      <c r="Q241" s="5"/>
      <c r="R241" s="5"/>
      <c r="S241" s="5"/>
      <c r="T241" s="5"/>
      <c r="U241" s="5"/>
      <c r="V241" s="5"/>
      <c r="W241" s="5"/>
      <c r="X241" s="5"/>
      <c r="Y241" s="5"/>
      <c r="Z241" s="5"/>
    </row>
    <row r="242" spans="1:26" ht="15.75" customHeight="1">
      <c r="A242" s="1"/>
      <c r="B242" s="16"/>
      <c r="C242" s="5"/>
      <c r="D242" s="3"/>
      <c r="E242" s="4"/>
      <c r="F242" s="4"/>
      <c r="G242" s="5"/>
      <c r="H242" s="5"/>
      <c r="I242" s="5"/>
      <c r="J242" s="6"/>
      <c r="K242" s="2"/>
      <c r="L242" s="5"/>
      <c r="M242" s="32"/>
      <c r="N242" s="5"/>
      <c r="O242" s="5"/>
      <c r="P242" s="5"/>
      <c r="Q242" s="5"/>
      <c r="R242" s="5"/>
      <c r="S242" s="5"/>
      <c r="T242" s="5"/>
      <c r="U242" s="5"/>
      <c r="V242" s="5"/>
      <c r="W242" s="5"/>
      <c r="X242" s="5"/>
      <c r="Y242" s="5"/>
      <c r="Z242" s="5"/>
    </row>
    <row r="243" spans="1:26" ht="15.75" customHeight="1">
      <c r="A243" s="1"/>
      <c r="B243" s="16"/>
      <c r="C243" s="5"/>
      <c r="D243" s="3"/>
      <c r="E243" s="4"/>
      <c r="F243" s="4"/>
      <c r="G243" s="5"/>
      <c r="H243" s="5"/>
      <c r="I243" s="5"/>
      <c r="J243" s="6"/>
      <c r="K243" s="2"/>
      <c r="L243" s="5"/>
      <c r="M243" s="32"/>
      <c r="N243" s="5"/>
      <c r="O243" s="5"/>
      <c r="P243" s="5"/>
      <c r="Q243" s="5"/>
      <c r="R243" s="5"/>
      <c r="S243" s="5"/>
      <c r="T243" s="5"/>
      <c r="U243" s="5"/>
      <c r="V243" s="5"/>
      <c r="W243" s="5"/>
      <c r="X243" s="5"/>
      <c r="Y243" s="5"/>
      <c r="Z243" s="5"/>
    </row>
    <row r="244" spans="1:26" ht="15.75" customHeight="1">
      <c r="A244" s="1"/>
      <c r="B244" s="16"/>
      <c r="C244" s="5"/>
      <c r="D244" s="3"/>
      <c r="E244" s="4"/>
      <c r="F244" s="4"/>
      <c r="G244" s="5"/>
      <c r="H244" s="5"/>
      <c r="I244" s="5"/>
      <c r="J244" s="6"/>
      <c r="K244" s="2"/>
      <c r="L244" s="5"/>
      <c r="M244" s="32"/>
      <c r="N244" s="5"/>
      <c r="O244" s="5"/>
      <c r="P244" s="5"/>
      <c r="Q244" s="5"/>
      <c r="R244" s="5"/>
      <c r="S244" s="5"/>
      <c r="T244" s="5"/>
      <c r="U244" s="5"/>
      <c r="V244" s="5"/>
      <c r="W244" s="5"/>
      <c r="X244" s="5"/>
      <c r="Y244" s="5"/>
      <c r="Z244" s="5"/>
    </row>
    <row r="245" spans="1:26" ht="15.75" customHeight="1">
      <c r="A245" s="1"/>
      <c r="B245" s="16"/>
      <c r="C245" s="5"/>
      <c r="D245" s="3"/>
      <c r="E245" s="4"/>
      <c r="F245" s="4"/>
      <c r="G245" s="5"/>
      <c r="H245" s="5"/>
      <c r="I245" s="5"/>
      <c r="J245" s="6"/>
      <c r="K245" s="2"/>
      <c r="L245" s="5"/>
      <c r="M245" s="32"/>
      <c r="N245" s="5"/>
      <c r="O245" s="5"/>
      <c r="P245" s="5"/>
      <c r="Q245" s="5"/>
      <c r="R245" s="5"/>
      <c r="S245" s="5"/>
      <c r="T245" s="5"/>
      <c r="U245" s="5"/>
      <c r="V245" s="5"/>
      <c r="W245" s="5"/>
      <c r="X245" s="5"/>
      <c r="Y245" s="5"/>
      <c r="Z245" s="5"/>
    </row>
    <row r="246" spans="1:26" ht="15.75" customHeight="1">
      <c r="A246" s="1"/>
      <c r="B246" s="16"/>
      <c r="C246" s="5"/>
      <c r="D246" s="3"/>
      <c r="E246" s="4"/>
      <c r="F246" s="4"/>
      <c r="G246" s="5"/>
      <c r="H246" s="5"/>
      <c r="I246" s="5"/>
      <c r="J246" s="6"/>
      <c r="K246" s="2"/>
      <c r="L246" s="5"/>
      <c r="M246" s="32"/>
      <c r="N246" s="5"/>
      <c r="O246" s="5"/>
      <c r="P246" s="5"/>
      <c r="Q246" s="5"/>
      <c r="R246" s="5"/>
      <c r="S246" s="5"/>
      <c r="T246" s="5"/>
      <c r="U246" s="5"/>
      <c r="V246" s="5"/>
      <c r="W246" s="5"/>
      <c r="X246" s="5"/>
      <c r="Y246" s="5"/>
      <c r="Z246" s="5"/>
    </row>
    <row r="247" spans="1:26" ht="15.75" customHeight="1">
      <c r="A247" s="1"/>
      <c r="B247" s="16"/>
      <c r="C247" s="5"/>
      <c r="D247" s="3"/>
      <c r="E247" s="4"/>
      <c r="F247" s="4"/>
      <c r="G247" s="5"/>
      <c r="H247" s="5"/>
      <c r="I247" s="5"/>
      <c r="J247" s="6"/>
      <c r="K247" s="2"/>
      <c r="L247" s="5"/>
      <c r="M247" s="32"/>
      <c r="N247" s="5"/>
      <c r="O247" s="5"/>
      <c r="P247" s="5"/>
      <c r="Q247" s="5"/>
      <c r="R247" s="5"/>
      <c r="S247" s="5"/>
      <c r="T247" s="5"/>
      <c r="U247" s="5"/>
      <c r="V247" s="5"/>
      <c r="W247" s="5"/>
      <c r="X247" s="5"/>
      <c r="Y247" s="5"/>
      <c r="Z247" s="5"/>
    </row>
    <row r="248" spans="1:26" ht="15.75" customHeight="1">
      <c r="A248" s="1"/>
      <c r="B248" s="16"/>
      <c r="C248" s="5"/>
      <c r="D248" s="3"/>
      <c r="E248" s="4"/>
      <c r="F248" s="4"/>
      <c r="G248" s="5"/>
      <c r="H248" s="5"/>
      <c r="I248" s="5"/>
      <c r="J248" s="6"/>
      <c r="K248" s="2"/>
      <c r="L248" s="5"/>
      <c r="M248" s="32"/>
      <c r="N248" s="5"/>
      <c r="O248" s="5"/>
      <c r="P248" s="5"/>
      <c r="Q248" s="5"/>
      <c r="R248" s="5"/>
      <c r="S248" s="5"/>
      <c r="T248" s="5"/>
      <c r="U248" s="5"/>
      <c r="V248" s="5"/>
      <c r="W248" s="5"/>
      <c r="X248" s="5"/>
      <c r="Y248" s="5"/>
      <c r="Z248" s="5"/>
    </row>
    <row r="249" spans="1:26" ht="15.75" customHeight="1">
      <c r="A249" s="1"/>
      <c r="B249" s="16"/>
      <c r="C249" s="5"/>
      <c r="D249" s="3"/>
      <c r="E249" s="4"/>
      <c r="F249" s="4"/>
      <c r="G249" s="5"/>
      <c r="H249" s="5"/>
      <c r="I249" s="5"/>
      <c r="J249" s="6"/>
      <c r="K249" s="2"/>
      <c r="L249" s="5"/>
      <c r="M249" s="32"/>
      <c r="N249" s="5"/>
      <c r="O249" s="5"/>
      <c r="P249" s="5"/>
      <c r="Q249" s="5"/>
      <c r="R249" s="5"/>
      <c r="S249" s="5"/>
      <c r="T249" s="5"/>
      <c r="U249" s="5"/>
      <c r="V249" s="5"/>
      <c r="W249" s="5"/>
      <c r="X249" s="5"/>
      <c r="Y249" s="5"/>
      <c r="Z249" s="5"/>
    </row>
    <row r="250" spans="1:26" ht="15.75" customHeight="1">
      <c r="A250" s="1"/>
      <c r="B250" s="16"/>
      <c r="C250" s="5"/>
      <c r="D250" s="3"/>
      <c r="E250" s="4"/>
      <c r="F250" s="4"/>
      <c r="G250" s="5"/>
      <c r="H250" s="5"/>
      <c r="I250" s="5"/>
      <c r="J250" s="6"/>
      <c r="K250" s="2"/>
      <c r="L250" s="5"/>
      <c r="M250" s="32"/>
      <c r="N250" s="5"/>
      <c r="O250" s="5"/>
      <c r="P250" s="5"/>
      <c r="Q250" s="5"/>
      <c r="R250" s="5"/>
      <c r="S250" s="5"/>
      <c r="T250" s="5"/>
      <c r="U250" s="5"/>
      <c r="V250" s="5"/>
      <c r="W250" s="5"/>
      <c r="X250" s="5"/>
      <c r="Y250" s="5"/>
      <c r="Z250" s="5"/>
    </row>
    <row r="251" spans="1:26" ht="15.75" customHeight="1">
      <c r="A251" s="1"/>
      <c r="B251" s="16"/>
      <c r="C251" s="5"/>
      <c r="D251" s="3"/>
      <c r="E251" s="4"/>
      <c r="F251" s="4"/>
      <c r="G251" s="5"/>
      <c r="H251" s="5"/>
      <c r="I251" s="5"/>
      <c r="J251" s="6"/>
      <c r="K251" s="2"/>
      <c r="L251" s="5"/>
      <c r="M251" s="32"/>
      <c r="N251" s="5"/>
      <c r="O251" s="5"/>
      <c r="P251" s="5"/>
      <c r="Q251" s="5"/>
      <c r="R251" s="5"/>
      <c r="S251" s="5"/>
      <c r="T251" s="5"/>
      <c r="U251" s="5"/>
      <c r="V251" s="5"/>
      <c r="W251" s="5"/>
      <c r="X251" s="5"/>
      <c r="Y251" s="5"/>
      <c r="Z251" s="5"/>
    </row>
    <row r="252" spans="1:26" ht="15.75" customHeight="1">
      <c r="A252" s="1"/>
      <c r="B252" s="16"/>
      <c r="C252" s="5"/>
      <c r="D252" s="3"/>
      <c r="E252" s="4"/>
      <c r="F252" s="4"/>
      <c r="G252" s="5"/>
      <c r="H252" s="5"/>
      <c r="I252" s="5"/>
      <c r="J252" s="6"/>
      <c r="K252" s="2"/>
      <c r="L252" s="5"/>
      <c r="M252" s="32"/>
      <c r="N252" s="5"/>
      <c r="O252" s="5"/>
      <c r="P252" s="5"/>
      <c r="Q252" s="5"/>
      <c r="R252" s="5"/>
      <c r="S252" s="5"/>
      <c r="T252" s="5"/>
      <c r="U252" s="5"/>
      <c r="V252" s="5"/>
      <c r="W252" s="5"/>
      <c r="X252" s="5"/>
      <c r="Y252" s="5"/>
      <c r="Z252" s="5"/>
    </row>
    <row r="253" spans="1:26" ht="15.75" customHeight="1">
      <c r="A253" s="1"/>
      <c r="B253" s="16"/>
      <c r="C253" s="5"/>
      <c r="D253" s="3"/>
      <c r="E253" s="4"/>
      <c r="F253" s="4"/>
      <c r="G253" s="5"/>
      <c r="H253" s="5"/>
      <c r="I253" s="5"/>
      <c r="J253" s="6"/>
      <c r="K253" s="2"/>
      <c r="L253" s="5"/>
      <c r="M253" s="32"/>
      <c r="N253" s="5"/>
      <c r="O253" s="5"/>
      <c r="P253" s="5"/>
      <c r="Q253" s="5"/>
      <c r="R253" s="5"/>
      <c r="S253" s="5"/>
      <c r="T253" s="5"/>
      <c r="U253" s="5"/>
      <c r="V253" s="5"/>
      <c r="W253" s="5"/>
      <c r="X253" s="5"/>
      <c r="Y253" s="5"/>
      <c r="Z253" s="5"/>
    </row>
    <row r="254" spans="1:26" ht="15.75" customHeight="1">
      <c r="A254" s="1"/>
      <c r="B254" s="16"/>
      <c r="C254" s="5"/>
      <c r="D254" s="3"/>
      <c r="E254" s="4"/>
      <c r="F254" s="4"/>
      <c r="G254" s="5"/>
      <c r="H254" s="5"/>
      <c r="I254" s="5"/>
      <c r="J254" s="6"/>
      <c r="K254" s="2"/>
      <c r="L254" s="5"/>
      <c r="M254" s="32"/>
      <c r="N254" s="5"/>
      <c r="O254" s="5"/>
      <c r="P254" s="5"/>
      <c r="Q254" s="5"/>
      <c r="R254" s="5"/>
      <c r="S254" s="5"/>
      <c r="T254" s="5"/>
      <c r="U254" s="5"/>
      <c r="V254" s="5"/>
      <c r="W254" s="5"/>
      <c r="X254" s="5"/>
      <c r="Y254" s="5"/>
      <c r="Z254" s="5"/>
    </row>
    <row r="255" spans="1:26" ht="15.75" customHeight="1">
      <c r="A255" s="1"/>
      <c r="B255" s="16"/>
      <c r="C255" s="5"/>
      <c r="D255" s="3"/>
      <c r="E255" s="4"/>
      <c r="F255" s="4"/>
      <c r="G255" s="5"/>
      <c r="H255" s="5"/>
      <c r="I255" s="5"/>
      <c r="J255" s="6"/>
      <c r="K255" s="2"/>
      <c r="L255" s="5"/>
      <c r="M255" s="32"/>
      <c r="N255" s="5"/>
      <c r="O255" s="5"/>
      <c r="P255" s="5"/>
      <c r="Q255" s="5"/>
      <c r="R255" s="5"/>
      <c r="S255" s="5"/>
      <c r="T255" s="5"/>
      <c r="U255" s="5"/>
      <c r="V255" s="5"/>
      <c r="W255" s="5"/>
      <c r="X255" s="5"/>
      <c r="Y255" s="5"/>
      <c r="Z255" s="5"/>
    </row>
    <row r="256" spans="1:26" ht="15.75" customHeight="1">
      <c r="A256" s="1"/>
      <c r="B256" s="16"/>
      <c r="C256" s="5"/>
      <c r="D256" s="3"/>
      <c r="E256" s="4"/>
      <c r="F256" s="4"/>
      <c r="G256" s="5"/>
      <c r="H256" s="5"/>
      <c r="I256" s="5"/>
      <c r="J256" s="6"/>
      <c r="K256" s="2"/>
      <c r="L256" s="5"/>
      <c r="M256" s="32"/>
      <c r="N256" s="5"/>
      <c r="O256" s="5"/>
      <c r="P256" s="5"/>
      <c r="Q256" s="5"/>
      <c r="R256" s="5"/>
      <c r="S256" s="5"/>
      <c r="T256" s="5"/>
      <c r="U256" s="5"/>
      <c r="V256" s="5"/>
      <c r="W256" s="5"/>
      <c r="X256" s="5"/>
      <c r="Y256" s="5"/>
      <c r="Z256" s="5"/>
    </row>
    <row r="257" spans="1:26" ht="15.75" customHeight="1">
      <c r="A257" s="1"/>
      <c r="B257" s="16"/>
      <c r="C257" s="5"/>
      <c r="D257" s="3"/>
      <c r="E257" s="4"/>
      <c r="F257" s="4"/>
      <c r="G257" s="5"/>
      <c r="H257" s="5"/>
      <c r="I257" s="5"/>
      <c r="J257" s="6"/>
      <c r="K257" s="2"/>
      <c r="L257" s="5"/>
      <c r="M257" s="32"/>
      <c r="N257" s="5"/>
      <c r="O257" s="5"/>
      <c r="P257" s="5"/>
      <c r="Q257" s="5"/>
      <c r="R257" s="5"/>
      <c r="S257" s="5"/>
      <c r="T257" s="5"/>
      <c r="U257" s="5"/>
      <c r="V257" s="5"/>
      <c r="W257" s="5"/>
      <c r="X257" s="5"/>
      <c r="Y257" s="5"/>
      <c r="Z257" s="5"/>
    </row>
    <row r="258" spans="1:26" ht="15.75" customHeight="1">
      <c r="A258" s="1"/>
      <c r="B258" s="16"/>
      <c r="C258" s="5"/>
      <c r="D258" s="3"/>
      <c r="E258" s="4"/>
      <c r="F258" s="4"/>
      <c r="G258" s="5"/>
      <c r="H258" s="5"/>
      <c r="I258" s="5"/>
      <c r="J258" s="6"/>
      <c r="K258" s="2"/>
      <c r="L258" s="5"/>
      <c r="M258" s="32"/>
      <c r="N258" s="5"/>
      <c r="O258" s="5"/>
      <c r="P258" s="5"/>
      <c r="Q258" s="5"/>
      <c r="R258" s="5"/>
      <c r="S258" s="5"/>
      <c r="T258" s="5"/>
      <c r="U258" s="5"/>
      <c r="V258" s="5"/>
      <c r="W258" s="5"/>
      <c r="X258" s="5"/>
      <c r="Y258" s="5"/>
      <c r="Z258" s="5"/>
    </row>
    <row r="259" spans="1:26" ht="15.75" customHeight="1">
      <c r="A259" s="1"/>
      <c r="B259" s="16"/>
      <c r="C259" s="5"/>
      <c r="D259" s="3"/>
      <c r="E259" s="4"/>
      <c r="F259" s="4"/>
      <c r="G259" s="5"/>
      <c r="H259" s="5"/>
      <c r="I259" s="5"/>
      <c r="J259" s="6"/>
      <c r="K259" s="2"/>
      <c r="L259" s="5"/>
      <c r="M259" s="32"/>
      <c r="N259" s="5"/>
      <c r="O259" s="5"/>
      <c r="P259" s="5"/>
      <c r="Q259" s="5"/>
      <c r="R259" s="5"/>
      <c r="S259" s="5"/>
      <c r="T259" s="5"/>
      <c r="U259" s="5"/>
      <c r="V259" s="5"/>
      <c r="W259" s="5"/>
      <c r="X259" s="5"/>
      <c r="Y259" s="5"/>
      <c r="Z259" s="5"/>
    </row>
    <row r="260" spans="1:26" ht="15.75" customHeight="1">
      <c r="A260" s="1"/>
      <c r="B260" s="16"/>
      <c r="C260" s="5"/>
      <c r="D260" s="3"/>
      <c r="E260" s="4"/>
      <c r="F260" s="4"/>
      <c r="G260" s="5"/>
      <c r="H260" s="5"/>
      <c r="I260" s="5"/>
      <c r="J260" s="6"/>
      <c r="K260" s="2"/>
      <c r="L260" s="5"/>
      <c r="M260" s="32"/>
      <c r="N260" s="5"/>
      <c r="O260" s="5"/>
      <c r="P260" s="5"/>
      <c r="Q260" s="5"/>
      <c r="R260" s="5"/>
      <c r="S260" s="5"/>
      <c r="T260" s="5"/>
      <c r="U260" s="5"/>
      <c r="V260" s="5"/>
      <c r="W260" s="5"/>
      <c r="X260" s="5"/>
      <c r="Y260" s="5"/>
      <c r="Z260" s="5"/>
    </row>
    <row r="261" spans="1:26" ht="15.75" customHeight="1">
      <c r="A261" s="1"/>
      <c r="B261" s="16"/>
      <c r="C261" s="5"/>
      <c r="D261" s="3"/>
      <c r="E261" s="4"/>
      <c r="F261" s="4"/>
      <c r="G261" s="5"/>
      <c r="H261" s="5"/>
      <c r="I261" s="5"/>
      <c r="J261" s="6"/>
      <c r="K261" s="2"/>
      <c r="L261" s="5"/>
      <c r="M261" s="32"/>
      <c r="N261" s="5"/>
      <c r="O261" s="5"/>
      <c r="P261" s="5"/>
      <c r="Q261" s="5"/>
      <c r="R261" s="5"/>
      <c r="S261" s="5"/>
      <c r="T261" s="5"/>
      <c r="U261" s="5"/>
      <c r="V261" s="5"/>
      <c r="W261" s="5"/>
      <c r="X261" s="5"/>
      <c r="Y261" s="5"/>
      <c r="Z261" s="5"/>
    </row>
    <row r="262" spans="1:26" ht="15.75" customHeight="1">
      <c r="A262" s="1"/>
      <c r="B262" s="16"/>
      <c r="C262" s="5"/>
      <c r="D262" s="3"/>
      <c r="E262" s="4"/>
      <c r="F262" s="4"/>
      <c r="G262" s="5"/>
      <c r="H262" s="5"/>
      <c r="I262" s="5"/>
      <c r="J262" s="6"/>
      <c r="K262" s="2"/>
      <c r="L262" s="5"/>
      <c r="M262" s="32"/>
      <c r="N262" s="5"/>
      <c r="O262" s="5"/>
      <c r="P262" s="5"/>
      <c r="Q262" s="5"/>
      <c r="R262" s="5"/>
      <c r="S262" s="5"/>
      <c r="T262" s="5"/>
      <c r="U262" s="5"/>
      <c r="V262" s="5"/>
      <c r="W262" s="5"/>
      <c r="X262" s="5"/>
      <c r="Y262" s="5"/>
      <c r="Z262" s="5"/>
    </row>
    <row r="263" spans="1:26" ht="15.75" customHeight="1">
      <c r="A263" s="1"/>
      <c r="B263" s="16"/>
      <c r="C263" s="5"/>
      <c r="D263" s="3"/>
      <c r="E263" s="4"/>
      <c r="F263" s="4"/>
      <c r="G263" s="5"/>
      <c r="H263" s="5"/>
      <c r="I263" s="5"/>
      <c r="J263" s="6"/>
      <c r="K263" s="2"/>
      <c r="L263" s="5"/>
      <c r="M263" s="32"/>
      <c r="N263" s="5"/>
      <c r="O263" s="5"/>
      <c r="P263" s="5"/>
      <c r="Q263" s="5"/>
      <c r="R263" s="5"/>
      <c r="S263" s="5"/>
      <c r="T263" s="5"/>
      <c r="U263" s="5"/>
      <c r="V263" s="5"/>
      <c r="W263" s="5"/>
      <c r="X263" s="5"/>
      <c r="Y263" s="5"/>
      <c r="Z263" s="5"/>
    </row>
    <row r="264" spans="1:26" ht="15.75" customHeight="1">
      <c r="A264" s="1"/>
      <c r="B264" s="16"/>
      <c r="C264" s="5"/>
      <c r="D264" s="3"/>
      <c r="E264" s="4"/>
      <c r="F264" s="4"/>
      <c r="G264" s="5"/>
      <c r="H264" s="5"/>
      <c r="I264" s="5"/>
      <c r="J264" s="6"/>
      <c r="K264" s="2"/>
      <c r="L264" s="5"/>
      <c r="M264" s="32"/>
      <c r="N264" s="5"/>
      <c r="O264" s="5"/>
      <c r="P264" s="5"/>
      <c r="Q264" s="5"/>
      <c r="R264" s="5"/>
      <c r="S264" s="5"/>
      <c r="T264" s="5"/>
      <c r="U264" s="5"/>
      <c r="V264" s="5"/>
      <c r="W264" s="5"/>
      <c r="X264" s="5"/>
      <c r="Y264" s="5"/>
      <c r="Z264" s="5"/>
    </row>
    <row r="265" spans="1:26" ht="15.75" customHeight="1">
      <c r="A265" s="1"/>
      <c r="B265" s="16"/>
      <c r="C265" s="5"/>
      <c r="D265" s="3"/>
      <c r="E265" s="4"/>
      <c r="F265" s="4"/>
      <c r="G265" s="5"/>
      <c r="H265" s="5"/>
      <c r="I265" s="5"/>
      <c r="J265" s="6"/>
      <c r="K265" s="2"/>
      <c r="L265" s="5"/>
      <c r="M265" s="32"/>
      <c r="N265" s="5"/>
      <c r="O265" s="5"/>
      <c r="P265" s="5"/>
      <c r="Q265" s="5"/>
      <c r="R265" s="5"/>
      <c r="S265" s="5"/>
      <c r="T265" s="5"/>
      <c r="U265" s="5"/>
      <c r="V265" s="5"/>
      <c r="W265" s="5"/>
      <c r="X265" s="5"/>
      <c r="Y265" s="5"/>
      <c r="Z265" s="5"/>
    </row>
    <row r="266" spans="1:26" ht="15.75" customHeight="1">
      <c r="A266" s="1"/>
      <c r="B266" s="16"/>
      <c r="C266" s="5"/>
      <c r="D266" s="3"/>
      <c r="E266" s="4"/>
      <c r="F266" s="4"/>
      <c r="G266" s="5"/>
      <c r="H266" s="5"/>
      <c r="I266" s="5"/>
      <c r="J266" s="6"/>
      <c r="K266" s="2"/>
      <c r="L266" s="5"/>
      <c r="M266" s="32"/>
      <c r="N266" s="5"/>
      <c r="O266" s="5"/>
      <c r="P266" s="5"/>
      <c r="Q266" s="5"/>
      <c r="R266" s="5"/>
      <c r="S266" s="5"/>
      <c r="T266" s="5"/>
      <c r="U266" s="5"/>
      <c r="V266" s="5"/>
      <c r="W266" s="5"/>
      <c r="X266" s="5"/>
      <c r="Y266" s="5"/>
      <c r="Z266" s="5"/>
    </row>
    <row r="267" spans="1:26" ht="15.75" customHeight="1">
      <c r="A267" s="1"/>
      <c r="B267" s="16"/>
      <c r="C267" s="5"/>
      <c r="D267" s="3"/>
      <c r="E267" s="4"/>
      <c r="F267" s="4"/>
      <c r="G267" s="5"/>
      <c r="H267" s="5"/>
      <c r="I267" s="5"/>
      <c r="J267" s="6"/>
      <c r="K267" s="2"/>
      <c r="L267" s="5"/>
      <c r="M267" s="32"/>
      <c r="N267" s="5"/>
      <c r="O267" s="5"/>
      <c r="P267" s="5"/>
      <c r="Q267" s="5"/>
      <c r="R267" s="5"/>
      <c r="S267" s="5"/>
      <c r="T267" s="5"/>
      <c r="U267" s="5"/>
      <c r="V267" s="5"/>
      <c r="W267" s="5"/>
      <c r="X267" s="5"/>
      <c r="Y267" s="5"/>
      <c r="Z267" s="5"/>
    </row>
    <row r="268" spans="1:26" ht="15.75" customHeight="1">
      <c r="A268" s="1"/>
      <c r="B268" s="16"/>
      <c r="C268" s="5"/>
      <c r="D268" s="3"/>
      <c r="E268" s="4"/>
      <c r="F268" s="4"/>
      <c r="G268" s="5"/>
      <c r="H268" s="5"/>
      <c r="I268" s="5"/>
      <c r="J268" s="6"/>
      <c r="K268" s="2"/>
      <c r="L268" s="5"/>
      <c r="M268" s="32"/>
      <c r="N268" s="5"/>
      <c r="O268" s="5"/>
      <c r="P268" s="5"/>
      <c r="Q268" s="5"/>
      <c r="R268" s="5"/>
      <c r="S268" s="5"/>
      <c r="T268" s="5"/>
      <c r="U268" s="5"/>
      <c r="V268" s="5"/>
      <c r="W268" s="5"/>
      <c r="X268" s="5"/>
      <c r="Y268" s="5"/>
      <c r="Z268" s="5"/>
    </row>
    <row r="269" spans="1:26" ht="15.75" customHeight="1">
      <c r="A269" s="1"/>
      <c r="B269" s="16"/>
      <c r="C269" s="5"/>
      <c r="D269" s="3"/>
      <c r="E269" s="4"/>
      <c r="F269" s="4"/>
      <c r="G269" s="5"/>
      <c r="H269" s="5"/>
      <c r="I269" s="5"/>
      <c r="J269" s="6"/>
      <c r="K269" s="2"/>
      <c r="L269" s="5"/>
      <c r="M269" s="32"/>
      <c r="N269" s="5"/>
      <c r="O269" s="5"/>
      <c r="P269" s="5"/>
      <c r="Q269" s="5"/>
      <c r="R269" s="5"/>
      <c r="S269" s="5"/>
      <c r="T269" s="5"/>
      <c r="U269" s="5"/>
      <c r="V269" s="5"/>
      <c r="W269" s="5"/>
      <c r="X269" s="5"/>
      <c r="Y269" s="5"/>
      <c r="Z269" s="5"/>
    </row>
    <row r="270" spans="1:26" ht="15.75" customHeight="1">
      <c r="A270" s="1"/>
      <c r="B270" s="16"/>
      <c r="C270" s="5"/>
      <c r="D270" s="3"/>
      <c r="E270" s="4"/>
      <c r="F270" s="4"/>
      <c r="G270" s="5"/>
      <c r="H270" s="5"/>
      <c r="I270" s="5"/>
      <c r="J270" s="6"/>
      <c r="K270" s="2"/>
      <c r="L270" s="5"/>
      <c r="M270" s="32"/>
      <c r="N270" s="5"/>
      <c r="O270" s="5"/>
      <c r="P270" s="5"/>
      <c r="Q270" s="5"/>
      <c r="R270" s="5"/>
      <c r="S270" s="5"/>
      <c r="T270" s="5"/>
      <c r="U270" s="5"/>
      <c r="V270" s="5"/>
      <c r="W270" s="5"/>
      <c r="X270" s="5"/>
      <c r="Y270" s="5"/>
      <c r="Z270" s="5"/>
    </row>
    <row r="271" spans="1:26" ht="15.75" customHeight="1">
      <c r="A271" s="1"/>
      <c r="B271" s="16"/>
      <c r="C271" s="5"/>
      <c r="D271" s="3"/>
      <c r="E271" s="4"/>
      <c r="F271" s="4"/>
      <c r="G271" s="5"/>
      <c r="H271" s="5"/>
      <c r="I271" s="5"/>
      <c r="J271" s="6"/>
      <c r="K271" s="2"/>
      <c r="L271" s="5"/>
      <c r="M271" s="32"/>
      <c r="N271" s="5"/>
      <c r="O271" s="5"/>
      <c r="P271" s="5"/>
      <c r="Q271" s="5"/>
      <c r="R271" s="5"/>
      <c r="S271" s="5"/>
      <c r="T271" s="5"/>
      <c r="U271" s="5"/>
      <c r="V271" s="5"/>
      <c r="W271" s="5"/>
      <c r="X271" s="5"/>
      <c r="Y271" s="5"/>
      <c r="Z271" s="5"/>
    </row>
    <row r="272" spans="1:26" ht="15.75" customHeight="1">
      <c r="A272" s="1"/>
      <c r="B272" s="16"/>
      <c r="C272" s="5"/>
      <c r="D272" s="3"/>
      <c r="E272" s="4"/>
      <c r="F272" s="4"/>
      <c r="G272" s="5"/>
      <c r="H272" s="5"/>
      <c r="I272" s="5"/>
      <c r="J272" s="6"/>
      <c r="K272" s="2"/>
      <c r="L272" s="5"/>
      <c r="M272" s="32"/>
      <c r="N272" s="5"/>
      <c r="O272" s="5"/>
      <c r="P272" s="5"/>
      <c r="Q272" s="5"/>
      <c r="R272" s="5"/>
      <c r="S272" s="5"/>
      <c r="T272" s="5"/>
      <c r="U272" s="5"/>
      <c r="V272" s="5"/>
      <c r="W272" s="5"/>
      <c r="X272" s="5"/>
      <c r="Y272" s="5"/>
      <c r="Z272" s="5"/>
    </row>
    <row r="273" spans="1:26" ht="15.75" customHeight="1">
      <c r="A273" s="1"/>
      <c r="B273" s="16"/>
      <c r="C273" s="5"/>
      <c r="D273" s="3"/>
      <c r="E273" s="4"/>
      <c r="F273" s="4"/>
      <c r="G273" s="5"/>
      <c r="H273" s="5"/>
      <c r="I273" s="5"/>
      <c r="J273" s="6"/>
      <c r="K273" s="2"/>
      <c r="L273" s="5"/>
      <c r="M273" s="32"/>
      <c r="N273" s="5"/>
      <c r="O273" s="5"/>
      <c r="P273" s="5"/>
      <c r="Q273" s="5"/>
      <c r="R273" s="5"/>
      <c r="S273" s="5"/>
      <c r="T273" s="5"/>
      <c r="U273" s="5"/>
      <c r="V273" s="5"/>
      <c r="W273" s="5"/>
      <c r="X273" s="5"/>
      <c r="Y273" s="5"/>
      <c r="Z273" s="5"/>
    </row>
    <row r="274" spans="1:26" ht="15.75" customHeight="1">
      <c r="A274" s="1"/>
      <c r="B274" s="16"/>
      <c r="C274" s="5"/>
      <c r="D274" s="3"/>
      <c r="E274" s="4"/>
      <c r="F274" s="4"/>
      <c r="G274" s="5"/>
      <c r="H274" s="5"/>
      <c r="I274" s="5"/>
      <c r="J274" s="6"/>
      <c r="K274" s="2"/>
      <c r="L274" s="5"/>
      <c r="M274" s="32"/>
      <c r="N274" s="5"/>
      <c r="O274" s="5"/>
      <c r="P274" s="5"/>
      <c r="Q274" s="5"/>
      <c r="R274" s="5"/>
      <c r="S274" s="5"/>
      <c r="T274" s="5"/>
      <c r="U274" s="5"/>
      <c r="V274" s="5"/>
      <c r="W274" s="5"/>
      <c r="X274" s="5"/>
      <c r="Y274" s="5"/>
      <c r="Z274" s="5"/>
    </row>
    <row r="275" spans="1:26" ht="15.75" customHeight="1">
      <c r="A275" s="1"/>
      <c r="B275" s="16"/>
      <c r="C275" s="5"/>
      <c r="D275" s="3"/>
      <c r="E275" s="4"/>
      <c r="F275" s="4"/>
      <c r="G275" s="5"/>
      <c r="H275" s="5"/>
      <c r="I275" s="5"/>
      <c r="J275" s="6"/>
      <c r="K275" s="2"/>
      <c r="L275" s="5"/>
      <c r="M275" s="32"/>
      <c r="N275" s="5"/>
      <c r="O275" s="5"/>
      <c r="P275" s="5"/>
      <c r="Q275" s="5"/>
      <c r="R275" s="5"/>
      <c r="S275" s="5"/>
      <c r="T275" s="5"/>
      <c r="U275" s="5"/>
      <c r="V275" s="5"/>
      <c r="W275" s="5"/>
      <c r="X275" s="5"/>
      <c r="Y275" s="5"/>
      <c r="Z275" s="5"/>
    </row>
    <row r="276" spans="1:26" ht="15.75" customHeight="1">
      <c r="A276" s="1"/>
      <c r="B276" s="16"/>
      <c r="C276" s="5"/>
      <c r="D276" s="3"/>
      <c r="E276" s="4"/>
      <c r="F276" s="4"/>
      <c r="G276" s="5"/>
      <c r="H276" s="5"/>
      <c r="I276" s="5"/>
      <c r="J276" s="6"/>
      <c r="K276" s="2"/>
      <c r="L276" s="5"/>
      <c r="M276" s="32"/>
      <c r="N276" s="5"/>
      <c r="O276" s="5"/>
      <c r="P276" s="5"/>
      <c r="Q276" s="5"/>
      <c r="R276" s="5"/>
      <c r="S276" s="5"/>
      <c r="T276" s="5"/>
      <c r="U276" s="5"/>
      <c r="V276" s="5"/>
      <c r="W276" s="5"/>
      <c r="X276" s="5"/>
      <c r="Y276" s="5"/>
      <c r="Z276" s="5"/>
    </row>
    <row r="277" spans="1:26" ht="15.75" customHeight="1">
      <c r="A277" s="1"/>
      <c r="B277" s="16"/>
      <c r="C277" s="5"/>
      <c r="D277" s="3"/>
      <c r="E277" s="4"/>
      <c r="F277" s="4"/>
      <c r="G277" s="5"/>
      <c r="H277" s="5"/>
      <c r="I277" s="5"/>
      <c r="J277" s="6"/>
      <c r="K277" s="2"/>
      <c r="L277" s="5"/>
      <c r="M277" s="32"/>
      <c r="N277" s="5"/>
      <c r="O277" s="5"/>
      <c r="P277" s="5"/>
      <c r="Q277" s="5"/>
      <c r="R277" s="5"/>
      <c r="S277" s="5"/>
      <c r="T277" s="5"/>
      <c r="U277" s="5"/>
      <c r="V277" s="5"/>
      <c r="W277" s="5"/>
      <c r="X277" s="5"/>
      <c r="Y277" s="5"/>
      <c r="Z277" s="5"/>
    </row>
    <row r="278" spans="1:26" ht="15.75" customHeight="1">
      <c r="A278" s="1"/>
      <c r="B278" s="16"/>
      <c r="C278" s="5"/>
      <c r="D278" s="3"/>
      <c r="E278" s="4"/>
      <c r="F278" s="4"/>
      <c r="G278" s="5"/>
      <c r="H278" s="5"/>
      <c r="I278" s="5"/>
      <c r="J278" s="6"/>
      <c r="K278" s="2"/>
      <c r="L278" s="5"/>
      <c r="M278" s="32"/>
      <c r="N278" s="5"/>
      <c r="O278" s="5"/>
      <c r="P278" s="5"/>
      <c r="Q278" s="5"/>
      <c r="R278" s="5"/>
      <c r="S278" s="5"/>
      <c r="T278" s="5"/>
      <c r="U278" s="5"/>
      <c r="V278" s="5"/>
      <c r="W278" s="5"/>
      <c r="X278" s="5"/>
      <c r="Y278" s="5"/>
      <c r="Z278" s="5"/>
    </row>
    <row r="279" spans="1:26" ht="15.75" customHeight="1">
      <c r="A279" s="1"/>
      <c r="B279" s="16"/>
      <c r="C279" s="5"/>
      <c r="D279" s="3"/>
      <c r="E279" s="4"/>
      <c r="F279" s="4"/>
      <c r="G279" s="5"/>
      <c r="H279" s="5"/>
      <c r="I279" s="5"/>
      <c r="J279" s="6"/>
      <c r="K279" s="2"/>
      <c r="L279" s="5"/>
      <c r="M279" s="32"/>
      <c r="N279" s="5"/>
      <c r="O279" s="5"/>
      <c r="P279" s="5"/>
      <c r="Q279" s="5"/>
      <c r="R279" s="5"/>
      <c r="S279" s="5"/>
      <c r="T279" s="5"/>
      <c r="U279" s="5"/>
      <c r="V279" s="5"/>
      <c r="W279" s="5"/>
      <c r="X279" s="5"/>
      <c r="Y279" s="5"/>
      <c r="Z279" s="5"/>
    </row>
    <row r="280" spans="1:26" ht="15.75" customHeight="1">
      <c r="A280" s="1"/>
      <c r="B280" s="16"/>
      <c r="C280" s="5"/>
      <c r="D280" s="3"/>
      <c r="E280" s="4"/>
      <c r="F280" s="4"/>
      <c r="G280" s="5"/>
      <c r="H280" s="5"/>
      <c r="I280" s="5"/>
      <c r="J280" s="6"/>
      <c r="K280" s="2"/>
      <c r="L280" s="5"/>
      <c r="M280" s="32"/>
      <c r="N280" s="5"/>
      <c r="O280" s="5"/>
      <c r="P280" s="5"/>
      <c r="Q280" s="5"/>
      <c r="R280" s="5"/>
      <c r="S280" s="5"/>
      <c r="T280" s="5"/>
      <c r="U280" s="5"/>
      <c r="V280" s="5"/>
      <c r="W280" s="5"/>
      <c r="X280" s="5"/>
      <c r="Y280" s="5"/>
      <c r="Z280" s="5"/>
    </row>
    <row r="281" spans="1:26" ht="15.75" customHeight="1">
      <c r="A281" s="1"/>
      <c r="B281" s="16"/>
      <c r="C281" s="5"/>
      <c r="D281" s="3"/>
      <c r="E281" s="4"/>
      <c r="F281" s="4"/>
      <c r="G281" s="5"/>
      <c r="H281" s="5"/>
      <c r="I281" s="5"/>
      <c r="J281" s="6"/>
      <c r="K281" s="2"/>
      <c r="L281" s="5"/>
      <c r="M281" s="32"/>
      <c r="N281" s="5"/>
      <c r="O281" s="5"/>
      <c r="P281" s="5"/>
      <c r="Q281" s="5"/>
      <c r="R281" s="5"/>
      <c r="S281" s="5"/>
      <c r="T281" s="5"/>
      <c r="U281" s="5"/>
      <c r="V281" s="5"/>
      <c r="W281" s="5"/>
      <c r="X281" s="5"/>
      <c r="Y281" s="5"/>
      <c r="Z281" s="5"/>
    </row>
    <row r="282" spans="1:26" ht="15.75" customHeight="1">
      <c r="A282" s="1"/>
      <c r="B282" s="16"/>
      <c r="C282" s="5"/>
      <c r="D282" s="3"/>
      <c r="E282" s="4"/>
      <c r="F282" s="4"/>
      <c r="G282" s="5"/>
      <c r="H282" s="5"/>
      <c r="I282" s="5"/>
      <c r="J282" s="6"/>
      <c r="K282" s="2"/>
      <c r="L282" s="5"/>
      <c r="M282" s="32"/>
      <c r="N282" s="5"/>
      <c r="O282" s="5"/>
      <c r="P282" s="5"/>
      <c r="Q282" s="5"/>
      <c r="R282" s="5"/>
      <c r="S282" s="5"/>
      <c r="T282" s="5"/>
      <c r="U282" s="5"/>
      <c r="V282" s="5"/>
      <c r="W282" s="5"/>
      <c r="X282" s="5"/>
      <c r="Y282" s="5"/>
      <c r="Z282" s="5"/>
    </row>
    <row r="283" spans="1:26" ht="15.75" customHeight="1">
      <c r="A283" s="1"/>
      <c r="B283" s="16"/>
      <c r="C283" s="5"/>
      <c r="D283" s="3"/>
      <c r="E283" s="4"/>
      <c r="F283" s="4"/>
      <c r="G283" s="5"/>
      <c r="H283" s="5"/>
      <c r="I283" s="5"/>
      <c r="J283" s="6"/>
      <c r="K283" s="2"/>
      <c r="L283" s="5"/>
      <c r="M283" s="32"/>
      <c r="N283" s="5"/>
      <c r="O283" s="5"/>
      <c r="P283" s="5"/>
      <c r="Q283" s="5"/>
      <c r="R283" s="5"/>
      <c r="S283" s="5"/>
      <c r="T283" s="5"/>
      <c r="U283" s="5"/>
      <c r="V283" s="5"/>
      <c r="W283" s="5"/>
      <c r="X283" s="5"/>
      <c r="Y283" s="5"/>
      <c r="Z283" s="5"/>
    </row>
    <row r="284" spans="1:26" ht="15.75" customHeight="1">
      <c r="A284" s="1"/>
      <c r="B284" s="16"/>
      <c r="C284" s="5"/>
      <c r="D284" s="3"/>
      <c r="E284" s="4"/>
      <c r="F284" s="4"/>
      <c r="G284" s="5"/>
      <c r="H284" s="5"/>
      <c r="I284" s="5"/>
      <c r="J284" s="6"/>
      <c r="K284" s="2"/>
      <c r="L284" s="5"/>
      <c r="M284" s="32"/>
      <c r="N284" s="5"/>
      <c r="O284" s="5"/>
      <c r="P284" s="5"/>
      <c r="Q284" s="5"/>
      <c r="R284" s="5"/>
      <c r="S284" s="5"/>
      <c r="T284" s="5"/>
      <c r="U284" s="5"/>
      <c r="V284" s="5"/>
      <c r="W284" s="5"/>
      <c r="X284" s="5"/>
      <c r="Y284" s="5"/>
      <c r="Z284" s="5"/>
    </row>
    <row r="285" spans="1:26" ht="15.75" customHeight="1">
      <c r="A285" s="1"/>
      <c r="B285" s="16"/>
      <c r="C285" s="5"/>
      <c r="D285" s="3"/>
      <c r="E285" s="4"/>
      <c r="F285" s="4"/>
      <c r="G285" s="5"/>
      <c r="H285" s="5"/>
      <c r="I285" s="5"/>
      <c r="J285" s="6"/>
      <c r="K285" s="2"/>
      <c r="L285" s="5"/>
      <c r="M285" s="32"/>
      <c r="N285" s="5"/>
      <c r="O285" s="5"/>
      <c r="P285" s="5"/>
      <c r="Q285" s="5"/>
      <c r="R285" s="5"/>
      <c r="S285" s="5"/>
      <c r="T285" s="5"/>
      <c r="U285" s="5"/>
      <c r="V285" s="5"/>
      <c r="W285" s="5"/>
      <c r="X285" s="5"/>
      <c r="Y285" s="5"/>
      <c r="Z285" s="5"/>
    </row>
    <row r="286" spans="1:26" ht="15.75" customHeight="1">
      <c r="A286" s="1"/>
      <c r="B286" s="16"/>
      <c r="C286" s="5"/>
      <c r="D286" s="3"/>
      <c r="E286" s="4"/>
      <c r="F286" s="4"/>
      <c r="G286" s="5"/>
      <c r="H286" s="5"/>
      <c r="I286" s="5"/>
      <c r="J286" s="6"/>
      <c r="K286" s="2"/>
      <c r="L286" s="5"/>
      <c r="M286" s="32"/>
      <c r="N286" s="5"/>
      <c r="O286" s="5"/>
      <c r="P286" s="5"/>
      <c r="Q286" s="5"/>
      <c r="R286" s="5"/>
      <c r="S286" s="5"/>
      <c r="T286" s="5"/>
      <c r="U286" s="5"/>
      <c r="V286" s="5"/>
      <c r="W286" s="5"/>
      <c r="X286" s="5"/>
      <c r="Y286" s="5"/>
      <c r="Z286" s="5"/>
    </row>
    <row r="287" spans="1:26" ht="15.75" customHeight="1">
      <c r="A287" s="1"/>
      <c r="B287" s="16"/>
      <c r="C287" s="5"/>
      <c r="D287" s="3"/>
      <c r="E287" s="4"/>
      <c r="F287" s="4"/>
      <c r="G287" s="5"/>
      <c r="H287" s="5"/>
      <c r="I287" s="5"/>
      <c r="J287" s="6"/>
      <c r="K287" s="2"/>
      <c r="L287" s="5"/>
      <c r="M287" s="32"/>
      <c r="N287" s="5"/>
      <c r="O287" s="5"/>
      <c r="P287" s="5"/>
      <c r="Q287" s="5"/>
      <c r="R287" s="5"/>
      <c r="S287" s="5"/>
      <c r="T287" s="5"/>
      <c r="U287" s="5"/>
      <c r="V287" s="5"/>
      <c r="W287" s="5"/>
      <c r="X287" s="5"/>
      <c r="Y287" s="5"/>
      <c r="Z287" s="5"/>
    </row>
    <row r="288" spans="1:26" ht="15.75" customHeight="1">
      <c r="A288" s="1"/>
      <c r="B288" s="16"/>
      <c r="C288" s="5"/>
      <c r="D288" s="3"/>
      <c r="E288" s="4"/>
      <c r="F288" s="4"/>
      <c r="G288" s="5"/>
      <c r="H288" s="5"/>
      <c r="I288" s="5"/>
      <c r="J288" s="6"/>
      <c r="K288" s="2"/>
      <c r="L288" s="5"/>
      <c r="M288" s="32"/>
      <c r="N288" s="5"/>
      <c r="O288" s="5"/>
      <c r="P288" s="5"/>
      <c r="Q288" s="5"/>
      <c r="R288" s="5"/>
      <c r="S288" s="5"/>
      <c r="T288" s="5"/>
      <c r="U288" s="5"/>
      <c r="V288" s="5"/>
      <c r="W288" s="5"/>
      <c r="X288" s="5"/>
      <c r="Y288" s="5"/>
      <c r="Z288" s="5"/>
    </row>
    <row r="289" spans="1:26" ht="15.75" customHeight="1">
      <c r="A289" s="1"/>
      <c r="B289" s="16"/>
      <c r="C289" s="5"/>
      <c r="D289" s="3"/>
      <c r="E289" s="4"/>
      <c r="F289" s="4"/>
      <c r="G289" s="5"/>
      <c r="H289" s="5"/>
      <c r="I289" s="5"/>
      <c r="J289" s="6"/>
      <c r="K289" s="2"/>
      <c r="L289" s="5"/>
      <c r="M289" s="32"/>
      <c r="N289" s="5"/>
      <c r="O289" s="5"/>
      <c r="P289" s="5"/>
      <c r="Q289" s="5"/>
      <c r="R289" s="5"/>
      <c r="S289" s="5"/>
      <c r="T289" s="5"/>
      <c r="U289" s="5"/>
      <c r="V289" s="5"/>
      <c r="W289" s="5"/>
      <c r="X289" s="5"/>
      <c r="Y289" s="5"/>
      <c r="Z289" s="5"/>
    </row>
    <row r="290" spans="1:26" ht="15.75" customHeight="1">
      <c r="A290" s="1"/>
      <c r="B290" s="16"/>
      <c r="C290" s="5"/>
      <c r="D290" s="3"/>
      <c r="E290" s="4"/>
      <c r="F290" s="4"/>
      <c r="G290" s="5"/>
      <c r="H290" s="5"/>
      <c r="I290" s="5"/>
      <c r="J290" s="6"/>
      <c r="K290" s="2"/>
      <c r="L290" s="5"/>
      <c r="M290" s="32"/>
      <c r="N290" s="5"/>
      <c r="O290" s="5"/>
      <c r="P290" s="5"/>
      <c r="Q290" s="5"/>
      <c r="R290" s="5"/>
      <c r="S290" s="5"/>
      <c r="T290" s="5"/>
      <c r="U290" s="5"/>
      <c r="V290" s="5"/>
      <c r="W290" s="5"/>
      <c r="X290" s="5"/>
      <c r="Y290" s="5"/>
      <c r="Z290" s="5"/>
    </row>
    <row r="291" spans="1:26" ht="15.75" customHeight="1">
      <c r="A291" s="1"/>
      <c r="B291" s="16"/>
      <c r="C291" s="5"/>
      <c r="D291" s="3"/>
      <c r="E291" s="4"/>
      <c r="F291" s="4"/>
      <c r="G291" s="5"/>
      <c r="H291" s="5"/>
      <c r="I291" s="5"/>
      <c r="J291" s="6"/>
      <c r="K291" s="2"/>
      <c r="L291" s="5"/>
      <c r="M291" s="32"/>
      <c r="N291" s="5"/>
      <c r="O291" s="5"/>
      <c r="P291" s="5"/>
      <c r="Q291" s="5"/>
      <c r="R291" s="5"/>
      <c r="S291" s="5"/>
      <c r="T291" s="5"/>
      <c r="U291" s="5"/>
      <c r="V291" s="5"/>
      <c r="W291" s="5"/>
      <c r="X291" s="5"/>
      <c r="Y291" s="5"/>
      <c r="Z291" s="5"/>
    </row>
    <row r="292" spans="1:26" ht="15.75" customHeight="1">
      <c r="A292" s="1"/>
      <c r="B292" s="16"/>
      <c r="C292" s="5"/>
      <c r="D292" s="3"/>
      <c r="E292" s="4"/>
      <c r="F292" s="4"/>
      <c r="G292" s="5"/>
      <c r="H292" s="5"/>
      <c r="I292" s="5"/>
      <c r="J292" s="6"/>
      <c r="K292" s="2"/>
      <c r="L292" s="5"/>
      <c r="M292" s="32"/>
      <c r="N292" s="5"/>
      <c r="O292" s="5"/>
      <c r="P292" s="5"/>
      <c r="Q292" s="5"/>
      <c r="R292" s="5"/>
      <c r="S292" s="5"/>
      <c r="T292" s="5"/>
      <c r="U292" s="5"/>
      <c r="V292" s="5"/>
      <c r="W292" s="5"/>
      <c r="X292" s="5"/>
      <c r="Y292" s="5"/>
      <c r="Z292" s="5"/>
    </row>
    <row r="293" spans="1:26" ht="15.75" customHeight="1">
      <c r="A293" s="1"/>
      <c r="B293" s="16"/>
      <c r="C293" s="5"/>
      <c r="D293" s="3"/>
      <c r="E293" s="4"/>
      <c r="F293" s="4"/>
      <c r="G293" s="5"/>
      <c r="H293" s="5"/>
      <c r="I293" s="5"/>
      <c r="J293" s="6"/>
      <c r="K293" s="2"/>
      <c r="L293" s="5"/>
      <c r="M293" s="32"/>
      <c r="N293" s="5"/>
      <c r="O293" s="5"/>
      <c r="P293" s="5"/>
      <c r="Q293" s="5"/>
      <c r="R293" s="5"/>
      <c r="S293" s="5"/>
      <c r="T293" s="5"/>
      <c r="U293" s="5"/>
      <c r="V293" s="5"/>
      <c r="W293" s="5"/>
      <c r="X293" s="5"/>
      <c r="Y293" s="5"/>
      <c r="Z293" s="5"/>
    </row>
    <row r="294" spans="1:26" ht="15.75" customHeight="1">
      <c r="A294" s="1"/>
      <c r="B294" s="16"/>
      <c r="C294" s="5"/>
      <c r="D294" s="3"/>
      <c r="E294" s="4"/>
      <c r="F294" s="4"/>
      <c r="G294" s="5"/>
      <c r="H294" s="5"/>
      <c r="I294" s="5"/>
      <c r="J294" s="6"/>
      <c r="K294" s="2"/>
      <c r="L294" s="5"/>
      <c r="M294" s="32"/>
      <c r="N294" s="5"/>
      <c r="O294" s="5"/>
      <c r="P294" s="5"/>
      <c r="Q294" s="5"/>
      <c r="R294" s="5"/>
      <c r="S294" s="5"/>
      <c r="T294" s="5"/>
      <c r="U294" s="5"/>
      <c r="V294" s="5"/>
      <c r="W294" s="5"/>
      <c r="X294" s="5"/>
      <c r="Y294" s="5"/>
      <c r="Z294" s="5"/>
    </row>
    <row r="295" spans="1:26" ht="15.75" customHeight="1">
      <c r="A295" s="1"/>
      <c r="B295" s="16"/>
      <c r="C295" s="5"/>
      <c r="D295" s="3"/>
      <c r="E295" s="4"/>
      <c r="F295" s="4"/>
      <c r="G295" s="5"/>
      <c r="H295" s="5"/>
      <c r="I295" s="5"/>
      <c r="J295" s="6"/>
      <c r="K295" s="2"/>
      <c r="L295" s="5"/>
      <c r="M295" s="32"/>
      <c r="N295" s="5"/>
      <c r="O295" s="5"/>
      <c r="P295" s="5"/>
      <c r="Q295" s="5"/>
      <c r="R295" s="5"/>
      <c r="S295" s="5"/>
      <c r="T295" s="5"/>
      <c r="U295" s="5"/>
      <c r="V295" s="5"/>
      <c r="W295" s="5"/>
      <c r="X295" s="5"/>
      <c r="Y295" s="5"/>
      <c r="Z295" s="5"/>
    </row>
    <row r="296" spans="1:26" ht="15.75" customHeight="1">
      <c r="A296" s="1"/>
      <c r="B296" s="16"/>
      <c r="C296" s="5"/>
      <c r="D296" s="3"/>
      <c r="E296" s="4"/>
      <c r="F296" s="4"/>
      <c r="G296" s="5"/>
      <c r="H296" s="5"/>
      <c r="I296" s="5"/>
      <c r="J296" s="6"/>
      <c r="K296" s="2"/>
      <c r="L296" s="5"/>
      <c r="M296" s="32"/>
      <c r="N296" s="5"/>
      <c r="O296" s="5"/>
      <c r="P296" s="5"/>
      <c r="Q296" s="5"/>
      <c r="R296" s="5"/>
      <c r="S296" s="5"/>
      <c r="T296" s="5"/>
      <c r="U296" s="5"/>
      <c r="V296" s="5"/>
      <c r="W296" s="5"/>
      <c r="X296" s="5"/>
      <c r="Y296" s="5"/>
      <c r="Z296" s="5"/>
    </row>
    <row r="297" spans="1:26" ht="15.75" customHeight="1">
      <c r="A297" s="1"/>
      <c r="B297" s="16"/>
      <c r="C297" s="5"/>
      <c r="D297" s="3"/>
      <c r="E297" s="4"/>
      <c r="F297" s="4"/>
      <c r="G297" s="5"/>
      <c r="H297" s="5"/>
      <c r="I297" s="5"/>
      <c r="J297" s="6"/>
      <c r="K297" s="2"/>
      <c r="L297" s="5"/>
      <c r="M297" s="32"/>
      <c r="N297" s="5"/>
      <c r="O297" s="5"/>
      <c r="P297" s="5"/>
      <c r="Q297" s="5"/>
      <c r="R297" s="5"/>
      <c r="S297" s="5"/>
      <c r="T297" s="5"/>
      <c r="U297" s="5"/>
      <c r="V297" s="5"/>
      <c r="W297" s="5"/>
      <c r="X297" s="5"/>
      <c r="Y297" s="5"/>
      <c r="Z297" s="5"/>
    </row>
    <row r="298" spans="1:26" ht="15.75" customHeight="1">
      <c r="A298" s="1"/>
      <c r="B298" s="16"/>
      <c r="C298" s="5"/>
      <c r="D298" s="3"/>
      <c r="E298" s="4"/>
      <c r="F298" s="4"/>
      <c r="G298" s="5"/>
      <c r="H298" s="5"/>
      <c r="I298" s="5"/>
      <c r="J298" s="6"/>
      <c r="K298" s="2"/>
      <c r="L298" s="5"/>
      <c r="M298" s="32"/>
      <c r="N298" s="5"/>
      <c r="O298" s="5"/>
      <c r="P298" s="5"/>
      <c r="Q298" s="5"/>
      <c r="R298" s="5"/>
      <c r="S298" s="5"/>
      <c r="T298" s="5"/>
      <c r="U298" s="5"/>
      <c r="V298" s="5"/>
      <c r="W298" s="5"/>
      <c r="X298" s="5"/>
      <c r="Y298" s="5"/>
      <c r="Z298" s="5"/>
    </row>
    <row r="299" spans="1:26" ht="15.75" customHeight="1">
      <c r="A299" s="1"/>
      <c r="B299" s="16"/>
      <c r="C299" s="5"/>
      <c r="D299" s="3"/>
      <c r="E299" s="4"/>
      <c r="F299" s="4"/>
      <c r="G299" s="5"/>
      <c r="H299" s="5"/>
      <c r="I299" s="5"/>
      <c r="J299" s="6"/>
      <c r="K299" s="2"/>
      <c r="L299" s="5"/>
      <c r="M299" s="32"/>
      <c r="N299" s="5"/>
      <c r="O299" s="5"/>
      <c r="P299" s="5"/>
      <c r="Q299" s="5"/>
      <c r="R299" s="5"/>
      <c r="S299" s="5"/>
      <c r="T299" s="5"/>
      <c r="U299" s="5"/>
      <c r="V299" s="5"/>
      <c r="W299" s="5"/>
      <c r="X299" s="5"/>
      <c r="Y299" s="5"/>
      <c r="Z299" s="5"/>
    </row>
    <row r="300" spans="1:26" ht="15.75" customHeight="1">
      <c r="A300" s="1"/>
      <c r="B300" s="16"/>
      <c r="C300" s="5"/>
      <c r="D300" s="3"/>
      <c r="E300" s="4"/>
      <c r="F300" s="4"/>
      <c r="G300" s="5"/>
      <c r="H300" s="5"/>
      <c r="I300" s="5"/>
      <c r="J300" s="6"/>
      <c r="K300" s="2"/>
      <c r="L300" s="5"/>
      <c r="M300" s="32"/>
      <c r="N300" s="5"/>
      <c r="O300" s="5"/>
      <c r="P300" s="5"/>
      <c r="Q300" s="5"/>
      <c r="R300" s="5"/>
      <c r="S300" s="5"/>
      <c r="T300" s="5"/>
      <c r="U300" s="5"/>
      <c r="V300" s="5"/>
      <c r="W300" s="5"/>
      <c r="X300" s="5"/>
      <c r="Y300" s="5"/>
      <c r="Z300" s="5"/>
    </row>
    <row r="301" spans="1:26" ht="15.75" customHeight="1">
      <c r="A301" s="1"/>
      <c r="B301" s="16"/>
      <c r="C301" s="5"/>
      <c r="D301" s="3"/>
      <c r="E301" s="4"/>
      <c r="F301" s="4"/>
      <c r="G301" s="5"/>
      <c r="H301" s="5"/>
      <c r="I301" s="5"/>
      <c r="J301" s="6"/>
      <c r="K301" s="2"/>
      <c r="L301" s="5"/>
      <c r="M301" s="32"/>
      <c r="N301" s="5"/>
      <c r="O301" s="5"/>
      <c r="P301" s="5"/>
      <c r="Q301" s="5"/>
      <c r="R301" s="5"/>
      <c r="S301" s="5"/>
      <c r="T301" s="5"/>
      <c r="U301" s="5"/>
      <c r="V301" s="5"/>
      <c r="W301" s="5"/>
      <c r="X301" s="5"/>
      <c r="Y301" s="5"/>
      <c r="Z301" s="5"/>
    </row>
    <row r="302" spans="1:26" ht="15.75" customHeight="1">
      <c r="A302" s="1"/>
      <c r="B302" s="16"/>
      <c r="C302" s="5"/>
      <c r="D302" s="3"/>
      <c r="E302" s="4"/>
      <c r="F302" s="4"/>
      <c r="G302" s="5"/>
      <c r="H302" s="5"/>
      <c r="I302" s="5"/>
      <c r="J302" s="6"/>
      <c r="K302" s="2"/>
      <c r="L302" s="5"/>
      <c r="M302" s="32"/>
      <c r="N302" s="5"/>
      <c r="O302" s="5"/>
      <c r="P302" s="5"/>
      <c r="Q302" s="5"/>
      <c r="R302" s="5"/>
      <c r="S302" s="5"/>
      <c r="T302" s="5"/>
      <c r="U302" s="5"/>
      <c r="V302" s="5"/>
      <c r="W302" s="5"/>
      <c r="X302" s="5"/>
      <c r="Y302" s="5"/>
      <c r="Z302" s="5"/>
    </row>
    <row r="303" spans="1:26" ht="15.75" customHeight="1">
      <c r="A303" s="1"/>
      <c r="B303" s="16"/>
      <c r="C303" s="5"/>
      <c r="D303" s="3"/>
      <c r="E303" s="4"/>
      <c r="F303" s="4"/>
      <c r="G303" s="5"/>
      <c r="H303" s="5"/>
      <c r="I303" s="5"/>
      <c r="J303" s="6"/>
      <c r="K303" s="2"/>
      <c r="L303" s="5"/>
      <c r="M303" s="32"/>
      <c r="N303" s="5"/>
      <c r="O303" s="5"/>
      <c r="P303" s="5"/>
      <c r="Q303" s="5"/>
      <c r="R303" s="5"/>
      <c r="S303" s="5"/>
      <c r="T303" s="5"/>
      <c r="U303" s="5"/>
      <c r="V303" s="5"/>
      <c r="W303" s="5"/>
      <c r="X303" s="5"/>
      <c r="Y303" s="5"/>
      <c r="Z303" s="5"/>
    </row>
    <row r="304" spans="1:26" ht="15.75" customHeight="1">
      <c r="A304" s="1"/>
      <c r="B304" s="16"/>
      <c r="C304" s="5"/>
      <c r="D304" s="3"/>
      <c r="E304" s="4"/>
      <c r="F304" s="4"/>
      <c r="G304" s="5"/>
      <c r="H304" s="5"/>
      <c r="I304" s="5"/>
      <c r="J304" s="6"/>
      <c r="K304" s="2"/>
      <c r="L304" s="5"/>
      <c r="M304" s="32"/>
      <c r="N304" s="5"/>
      <c r="O304" s="5"/>
      <c r="P304" s="5"/>
      <c r="Q304" s="5"/>
      <c r="R304" s="5"/>
      <c r="S304" s="5"/>
      <c r="T304" s="5"/>
      <c r="U304" s="5"/>
      <c r="V304" s="5"/>
      <c r="W304" s="5"/>
      <c r="X304" s="5"/>
      <c r="Y304" s="5"/>
      <c r="Z304" s="5"/>
    </row>
    <row r="305" spans="1:26" ht="15.75" customHeight="1">
      <c r="A305" s="1"/>
      <c r="B305" s="16"/>
      <c r="C305" s="5"/>
      <c r="D305" s="3"/>
      <c r="E305" s="4"/>
      <c r="F305" s="4"/>
      <c r="G305" s="5"/>
      <c r="H305" s="5"/>
      <c r="I305" s="5"/>
      <c r="J305" s="6"/>
      <c r="K305" s="2"/>
      <c r="L305" s="5"/>
      <c r="M305" s="32"/>
      <c r="N305" s="5"/>
      <c r="O305" s="5"/>
      <c r="P305" s="5"/>
      <c r="Q305" s="5"/>
      <c r="R305" s="5"/>
      <c r="S305" s="5"/>
      <c r="T305" s="5"/>
      <c r="U305" s="5"/>
      <c r="V305" s="5"/>
      <c r="W305" s="5"/>
      <c r="X305" s="5"/>
      <c r="Y305" s="5"/>
      <c r="Z305" s="5"/>
    </row>
    <row r="306" spans="1:26" ht="15.75" customHeight="1">
      <c r="A306" s="1"/>
      <c r="B306" s="16"/>
      <c r="C306" s="5"/>
      <c r="D306" s="3"/>
      <c r="E306" s="4"/>
      <c r="F306" s="4"/>
      <c r="G306" s="5"/>
      <c r="H306" s="5"/>
      <c r="I306" s="5"/>
      <c r="J306" s="6"/>
      <c r="K306" s="2"/>
      <c r="L306" s="5"/>
      <c r="M306" s="32"/>
      <c r="N306" s="5"/>
      <c r="O306" s="5"/>
      <c r="P306" s="5"/>
      <c r="Q306" s="5"/>
      <c r="R306" s="5"/>
      <c r="S306" s="5"/>
      <c r="T306" s="5"/>
      <c r="U306" s="5"/>
      <c r="V306" s="5"/>
      <c r="W306" s="5"/>
      <c r="X306" s="5"/>
      <c r="Y306" s="5"/>
      <c r="Z306" s="5"/>
    </row>
    <row r="307" spans="1:26" ht="15.75" customHeight="1">
      <c r="A307" s="1"/>
      <c r="B307" s="16"/>
      <c r="C307" s="5"/>
      <c r="D307" s="3"/>
      <c r="E307" s="4"/>
      <c r="F307" s="4"/>
      <c r="G307" s="5"/>
      <c r="H307" s="5"/>
      <c r="I307" s="5"/>
      <c r="J307" s="6"/>
      <c r="K307" s="2"/>
      <c r="L307" s="5"/>
      <c r="M307" s="32"/>
      <c r="N307" s="5"/>
      <c r="O307" s="5"/>
      <c r="P307" s="5"/>
      <c r="Q307" s="5"/>
      <c r="R307" s="5"/>
      <c r="S307" s="5"/>
      <c r="T307" s="5"/>
      <c r="U307" s="5"/>
      <c r="V307" s="5"/>
      <c r="W307" s="5"/>
      <c r="X307" s="5"/>
      <c r="Y307" s="5"/>
      <c r="Z307" s="5"/>
    </row>
    <row r="308" spans="1:26" ht="15.75" customHeight="1">
      <c r="A308" s="1"/>
      <c r="B308" s="16"/>
      <c r="C308" s="5"/>
      <c r="D308" s="3"/>
      <c r="E308" s="4"/>
      <c r="F308" s="4"/>
      <c r="G308" s="5"/>
      <c r="H308" s="5"/>
      <c r="I308" s="5"/>
      <c r="J308" s="6"/>
      <c r="K308" s="2"/>
      <c r="L308" s="5"/>
      <c r="M308" s="32"/>
      <c r="N308" s="5"/>
      <c r="O308" s="5"/>
      <c r="P308" s="5"/>
      <c r="Q308" s="5"/>
      <c r="R308" s="5"/>
      <c r="S308" s="5"/>
      <c r="T308" s="5"/>
      <c r="U308" s="5"/>
      <c r="V308" s="5"/>
      <c r="W308" s="5"/>
      <c r="X308" s="5"/>
      <c r="Y308" s="5"/>
      <c r="Z308" s="5"/>
    </row>
    <row r="309" spans="1:26" ht="15.75" customHeight="1">
      <c r="A309" s="1"/>
      <c r="B309" s="16"/>
      <c r="C309" s="5"/>
      <c r="D309" s="3"/>
      <c r="E309" s="4"/>
      <c r="F309" s="4"/>
      <c r="G309" s="5"/>
      <c r="H309" s="5"/>
      <c r="I309" s="5"/>
      <c r="J309" s="6"/>
      <c r="K309" s="2"/>
      <c r="L309" s="5"/>
      <c r="M309" s="32"/>
      <c r="N309" s="5"/>
      <c r="O309" s="5"/>
      <c r="P309" s="5"/>
      <c r="Q309" s="5"/>
      <c r="R309" s="5"/>
      <c r="S309" s="5"/>
      <c r="T309" s="5"/>
      <c r="U309" s="5"/>
      <c r="V309" s="5"/>
      <c r="W309" s="5"/>
      <c r="X309" s="5"/>
      <c r="Y309" s="5"/>
      <c r="Z309" s="5"/>
    </row>
    <row r="310" spans="1:26" ht="15.75" customHeight="1">
      <c r="A310" s="1"/>
      <c r="B310" s="16"/>
      <c r="C310" s="5"/>
      <c r="D310" s="3"/>
      <c r="E310" s="4"/>
      <c r="F310" s="4"/>
      <c r="G310" s="5"/>
      <c r="H310" s="5"/>
      <c r="I310" s="5"/>
      <c r="J310" s="6"/>
      <c r="K310" s="2"/>
      <c r="L310" s="5"/>
      <c r="M310" s="32"/>
      <c r="N310" s="5"/>
      <c r="O310" s="5"/>
      <c r="P310" s="5"/>
      <c r="Q310" s="5"/>
      <c r="R310" s="5"/>
      <c r="S310" s="5"/>
      <c r="T310" s="5"/>
      <c r="U310" s="5"/>
      <c r="V310" s="5"/>
      <c r="W310" s="5"/>
      <c r="X310" s="5"/>
      <c r="Y310" s="5"/>
      <c r="Z310" s="5"/>
    </row>
    <row r="311" spans="1:26" ht="15.75" customHeight="1">
      <c r="A311" s="1"/>
      <c r="B311" s="16"/>
      <c r="C311" s="5"/>
      <c r="D311" s="3"/>
      <c r="E311" s="4"/>
      <c r="F311" s="4"/>
      <c r="G311" s="5"/>
      <c r="H311" s="5"/>
      <c r="I311" s="5"/>
      <c r="J311" s="6"/>
      <c r="K311" s="2"/>
      <c r="L311" s="5"/>
      <c r="M311" s="32"/>
      <c r="N311" s="5"/>
      <c r="O311" s="5"/>
      <c r="P311" s="5"/>
      <c r="Q311" s="5"/>
      <c r="R311" s="5"/>
      <c r="S311" s="5"/>
      <c r="T311" s="5"/>
      <c r="U311" s="5"/>
      <c r="V311" s="5"/>
      <c r="W311" s="5"/>
      <c r="X311" s="5"/>
      <c r="Y311" s="5"/>
      <c r="Z311" s="5"/>
    </row>
    <row r="312" spans="1:26" ht="15.75" customHeight="1">
      <c r="A312" s="1"/>
      <c r="B312" s="16"/>
      <c r="C312" s="5"/>
      <c r="D312" s="3"/>
      <c r="E312" s="4"/>
      <c r="F312" s="4"/>
      <c r="G312" s="5"/>
      <c r="H312" s="5"/>
      <c r="I312" s="5"/>
      <c r="J312" s="6"/>
      <c r="K312" s="2"/>
      <c r="L312" s="5"/>
      <c r="M312" s="32"/>
      <c r="N312" s="5"/>
      <c r="O312" s="5"/>
      <c r="P312" s="5"/>
      <c r="Q312" s="5"/>
      <c r="R312" s="5"/>
      <c r="S312" s="5"/>
      <c r="T312" s="5"/>
      <c r="U312" s="5"/>
      <c r="V312" s="5"/>
      <c r="W312" s="5"/>
      <c r="X312" s="5"/>
      <c r="Y312" s="5"/>
      <c r="Z312" s="5"/>
    </row>
    <row r="313" spans="1:26" ht="15.75" customHeight="1">
      <c r="A313" s="1"/>
      <c r="B313" s="16"/>
      <c r="C313" s="5"/>
      <c r="D313" s="3"/>
      <c r="E313" s="4"/>
      <c r="F313" s="4"/>
      <c r="G313" s="5"/>
      <c r="H313" s="5"/>
      <c r="I313" s="5"/>
      <c r="J313" s="6"/>
      <c r="K313" s="2"/>
      <c r="L313" s="5"/>
      <c r="M313" s="32"/>
      <c r="N313" s="5"/>
      <c r="O313" s="5"/>
      <c r="P313" s="5"/>
      <c r="Q313" s="5"/>
      <c r="R313" s="5"/>
      <c r="S313" s="5"/>
      <c r="T313" s="5"/>
      <c r="U313" s="5"/>
      <c r="V313" s="5"/>
      <c r="W313" s="5"/>
      <c r="X313" s="5"/>
      <c r="Y313" s="5"/>
      <c r="Z313" s="5"/>
    </row>
    <row r="314" spans="1:26" ht="15.75" customHeight="1">
      <c r="A314" s="1"/>
      <c r="B314" s="16"/>
      <c r="C314" s="5"/>
      <c r="D314" s="3"/>
      <c r="E314" s="4"/>
      <c r="F314" s="4"/>
      <c r="G314" s="5"/>
      <c r="H314" s="5"/>
      <c r="I314" s="5"/>
      <c r="J314" s="6"/>
      <c r="K314" s="2"/>
      <c r="L314" s="5"/>
      <c r="M314" s="32"/>
      <c r="N314" s="5"/>
      <c r="O314" s="5"/>
      <c r="P314" s="5"/>
      <c r="Q314" s="5"/>
      <c r="R314" s="5"/>
      <c r="S314" s="5"/>
      <c r="T314" s="5"/>
      <c r="U314" s="5"/>
      <c r="V314" s="5"/>
      <c r="W314" s="5"/>
      <c r="X314" s="5"/>
      <c r="Y314" s="5"/>
      <c r="Z314" s="5"/>
    </row>
    <row r="315" spans="1:26" ht="15.75" customHeight="1">
      <c r="A315" s="1"/>
      <c r="B315" s="16"/>
      <c r="C315" s="5"/>
      <c r="D315" s="3"/>
      <c r="E315" s="4"/>
      <c r="F315" s="4"/>
      <c r="G315" s="5"/>
      <c r="H315" s="5"/>
      <c r="I315" s="5"/>
      <c r="J315" s="6"/>
      <c r="K315" s="2"/>
      <c r="L315" s="5"/>
      <c r="M315" s="32"/>
      <c r="N315" s="5"/>
      <c r="O315" s="5"/>
      <c r="P315" s="5"/>
      <c r="Q315" s="5"/>
      <c r="R315" s="5"/>
      <c r="S315" s="5"/>
      <c r="T315" s="5"/>
      <c r="U315" s="5"/>
      <c r="V315" s="5"/>
      <c r="W315" s="5"/>
      <c r="X315" s="5"/>
      <c r="Y315" s="5"/>
      <c r="Z315" s="5"/>
    </row>
    <row r="316" spans="1:26" ht="15.75" customHeight="1">
      <c r="A316" s="1"/>
      <c r="B316" s="16"/>
      <c r="C316" s="5"/>
      <c r="D316" s="3"/>
      <c r="E316" s="4"/>
      <c r="F316" s="4"/>
      <c r="G316" s="5"/>
      <c r="H316" s="5"/>
      <c r="I316" s="5"/>
      <c r="J316" s="6"/>
      <c r="K316" s="2"/>
      <c r="L316" s="5"/>
      <c r="M316" s="32"/>
      <c r="N316" s="5"/>
      <c r="O316" s="5"/>
      <c r="P316" s="5"/>
      <c r="Q316" s="5"/>
      <c r="R316" s="5"/>
      <c r="S316" s="5"/>
      <c r="T316" s="5"/>
      <c r="U316" s="5"/>
      <c r="V316" s="5"/>
      <c r="W316" s="5"/>
      <c r="X316" s="5"/>
      <c r="Y316" s="5"/>
      <c r="Z316" s="5"/>
    </row>
    <row r="317" spans="1:26" ht="15.75" customHeight="1">
      <c r="A317" s="1"/>
      <c r="B317" s="16"/>
      <c r="C317" s="5"/>
      <c r="D317" s="3"/>
      <c r="E317" s="4"/>
      <c r="F317" s="4"/>
      <c r="G317" s="5"/>
      <c r="H317" s="5"/>
      <c r="I317" s="5"/>
      <c r="J317" s="6"/>
      <c r="K317" s="2"/>
      <c r="L317" s="5"/>
      <c r="M317" s="32"/>
      <c r="N317" s="5"/>
      <c r="O317" s="5"/>
      <c r="P317" s="5"/>
      <c r="Q317" s="5"/>
      <c r="R317" s="5"/>
      <c r="S317" s="5"/>
      <c r="T317" s="5"/>
      <c r="U317" s="5"/>
      <c r="V317" s="5"/>
      <c r="W317" s="5"/>
      <c r="X317" s="5"/>
      <c r="Y317" s="5"/>
      <c r="Z317" s="5"/>
    </row>
    <row r="318" spans="1:26" ht="15.75" customHeight="1">
      <c r="A318" s="1"/>
      <c r="B318" s="16"/>
      <c r="C318" s="5"/>
      <c r="D318" s="3"/>
      <c r="E318" s="4"/>
      <c r="F318" s="4"/>
      <c r="G318" s="5"/>
      <c r="H318" s="5"/>
      <c r="I318" s="5"/>
      <c r="J318" s="6"/>
      <c r="K318" s="2"/>
      <c r="L318" s="5"/>
      <c r="M318" s="32"/>
      <c r="N318" s="5"/>
      <c r="O318" s="5"/>
      <c r="P318" s="5"/>
      <c r="Q318" s="5"/>
      <c r="R318" s="5"/>
      <c r="S318" s="5"/>
      <c r="T318" s="5"/>
      <c r="U318" s="5"/>
      <c r="V318" s="5"/>
      <c r="W318" s="5"/>
      <c r="X318" s="5"/>
      <c r="Y318" s="5"/>
      <c r="Z318" s="5"/>
    </row>
    <row r="319" spans="1:26" ht="15.75" customHeight="1">
      <c r="A319" s="1"/>
      <c r="B319" s="16"/>
      <c r="C319" s="5"/>
      <c r="D319" s="3"/>
      <c r="E319" s="4"/>
      <c r="F319" s="4"/>
      <c r="G319" s="5"/>
      <c r="H319" s="5"/>
      <c r="I319" s="5"/>
      <c r="J319" s="6"/>
      <c r="K319" s="2"/>
      <c r="L319" s="5"/>
      <c r="M319" s="32"/>
      <c r="N319" s="5"/>
      <c r="O319" s="5"/>
      <c r="P319" s="5"/>
      <c r="Q319" s="5"/>
      <c r="R319" s="5"/>
      <c r="S319" s="5"/>
      <c r="T319" s="5"/>
      <c r="U319" s="5"/>
      <c r="V319" s="5"/>
      <c r="W319" s="5"/>
      <c r="X319" s="5"/>
      <c r="Y319" s="5"/>
      <c r="Z319" s="5"/>
    </row>
    <row r="320" spans="1:26" ht="15.75" customHeight="1">
      <c r="A320" s="1"/>
      <c r="B320" s="16"/>
      <c r="C320" s="5"/>
      <c r="D320" s="3"/>
      <c r="E320" s="4"/>
      <c r="F320" s="4"/>
      <c r="G320" s="5"/>
      <c r="H320" s="5"/>
      <c r="I320" s="5"/>
      <c r="J320" s="6"/>
      <c r="K320" s="2"/>
      <c r="L320" s="5"/>
      <c r="M320" s="32"/>
      <c r="N320" s="5"/>
      <c r="O320" s="5"/>
      <c r="P320" s="5"/>
      <c r="Q320" s="5"/>
      <c r="R320" s="5"/>
      <c r="S320" s="5"/>
      <c r="T320" s="5"/>
      <c r="U320" s="5"/>
      <c r="V320" s="5"/>
      <c r="W320" s="5"/>
      <c r="X320" s="5"/>
      <c r="Y320" s="5"/>
      <c r="Z320" s="5"/>
    </row>
    <row r="321" spans="1:26" ht="15.75" customHeight="1">
      <c r="A321" s="1"/>
      <c r="B321" s="16"/>
      <c r="C321" s="5"/>
      <c r="D321" s="3"/>
      <c r="E321" s="4"/>
      <c r="F321" s="4"/>
      <c r="G321" s="5"/>
      <c r="H321" s="5"/>
      <c r="I321" s="5"/>
      <c r="J321" s="6"/>
      <c r="K321" s="2"/>
      <c r="L321" s="5"/>
      <c r="M321" s="32"/>
      <c r="N321" s="5"/>
      <c r="O321" s="5"/>
      <c r="P321" s="5"/>
      <c r="Q321" s="5"/>
      <c r="R321" s="5"/>
      <c r="S321" s="5"/>
      <c r="T321" s="5"/>
      <c r="U321" s="5"/>
      <c r="V321" s="5"/>
      <c r="W321" s="5"/>
      <c r="X321" s="5"/>
      <c r="Y321" s="5"/>
      <c r="Z321" s="5"/>
    </row>
    <row r="322" spans="1:26" ht="15.75" customHeight="1">
      <c r="A322" s="1"/>
      <c r="B322" s="16"/>
      <c r="C322" s="5"/>
      <c r="D322" s="3"/>
      <c r="E322" s="4"/>
      <c r="F322" s="4"/>
      <c r="G322" s="5"/>
      <c r="H322" s="5"/>
      <c r="I322" s="5"/>
      <c r="J322" s="6"/>
      <c r="K322" s="2"/>
      <c r="L322" s="5"/>
      <c r="M322" s="32"/>
      <c r="N322" s="5"/>
      <c r="O322" s="5"/>
      <c r="P322" s="5"/>
      <c r="Q322" s="5"/>
      <c r="R322" s="5"/>
      <c r="S322" s="5"/>
      <c r="T322" s="5"/>
      <c r="U322" s="5"/>
      <c r="V322" s="5"/>
      <c r="W322" s="5"/>
      <c r="X322" s="5"/>
      <c r="Y322" s="5"/>
      <c r="Z322" s="5"/>
    </row>
    <row r="323" spans="1:26" ht="15.75" customHeight="1">
      <c r="A323" s="1"/>
      <c r="B323" s="16"/>
      <c r="C323" s="5"/>
      <c r="D323" s="3"/>
      <c r="E323" s="4"/>
      <c r="F323" s="4"/>
      <c r="G323" s="5"/>
      <c r="H323" s="5"/>
      <c r="I323" s="5"/>
      <c r="J323" s="6"/>
      <c r="K323" s="2"/>
      <c r="L323" s="5"/>
      <c r="M323" s="32"/>
      <c r="N323" s="5"/>
      <c r="O323" s="5"/>
      <c r="P323" s="5"/>
      <c r="Q323" s="5"/>
      <c r="R323" s="5"/>
      <c r="S323" s="5"/>
      <c r="T323" s="5"/>
      <c r="U323" s="5"/>
      <c r="V323" s="5"/>
      <c r="W323" s="5"/>
      <c r="X323" s="5"/>
      <c r="Y323" s="5"/>
      <c r="Z323" s="5"/>
    </row>
    <row r="324" spans="1:26" ht="15.75" customHeight="1">
      <c r="A324" s="1"/>
      <c r="B324" s="16"/>
      <c r="C324" s="5"/>
      <c r="D324" s="3"/>
      <c r="E324" s="4"/>
      <c r="F324" s="4"/>
      <c r="G324" s="5"/>
      <c r="H324" s="5"/>
      <c r="I324" s="5"/>
      <c r="J324" s="6"/>
      <c r="K324" s="2"/>
      <c r="L324" s="5"/>
      <c r="M324" s="32"/>
      <c r="N324" s="5"/>
      <c r="O324" s="5"/>
      <c r="P324" s="5"/>
      <c r="Q324" s="5"/>
      <c r="R324" s="5"/>
      <c r="S324" s="5"/>
      <c r="T324" s="5"/>
      <c r="U324" s="5"/>
      <c r="V324" s="5"/>
      <c r="W324" s="5"/>
      <c r="X324" s="5"/>
      <c r="Y324" s="5"/>
      <c r="Z324" s="5"/>
    </row>
    <row r="325" spans="1:26" ht="15.75" customHeight="1">
      <c r="A325" s="1"/>
      <c r="B325" s="16"/>
      <c r="C325" s="5"/>
      <c r="D325" s="3"/>
      <c r="E325" s="4"/>
      <c r="F325" s="4"/>
      <c r="G325" s="5"/>
      <c r="H325" s="5"/>
      <c r="I325" s="5"/>
      <c r="J325" s="6"/>
      <c r="K325" s="2"/>
      <c r="L325" s="5"/>
      <c r="M325" s="32"/>
      <c r="N325" s="5"/>
      <c r="O325" s="5"/>
      <c r="P325" s="5"/>
      <c r="Q325" s="5"/>
      <c r="R325" s="5"/>
      <c r="S325" s="5"/>
      <c r="T325" s="5"/>
      <c r="U325" s="5"/>
      <c r="V325" s="5"/>
      <c r="W325" s="5"/>
      <c r="X325" s="5"/>
      <c r="Y325" s="5"/>
      <c r="Z325" s="5"/>
    </row>
    <row r="326" spans="1:26" ht="15.75" customHeight="1">
      <c r="A326" s="1"/>
      <c r="B326" s="16"/>
      <c r="C326" s="5"/>
      <c r="D326" s="3"/>
      <c r="E326" s="4"/>
      <c r="F326" s="4"/>
      <c r="G326" s="5"/>
      <c r="H326" s="5"/>
      <c r="I326" s="5"/>
      <c r="J326" s="6"/>
      <c r="K326" s="2"/>
      <c r="L326" s="5"/>
      <c r="M326" s="32"/>
      <c r="N326" s="5"/>
      <c r="O326" s="5"/>
      <c r="P326" s="5"/>
      <c r="Q326" s="5"/>
      <c r="R326" s="5"/>
      <c r="S326" s="5"/>
      <c r="T326" s="5"/>
      <c r="U326" s="5"/>
      <c r="V326" s="5"/>
      <c r="W326" s="5"/>
      <c r="X326" s="5"/>
      <c r="Y326" s="5"/>
      <c r="Z326" s="5"/>
    </row>
    <row r="327" spans="1:26" ht="15.75" customHeight="1">
      <c r="A327" s="1"/>
      <c r="B327" s="16"/>
      <c r="C327" s="5"/>
      <c r="D327" s="3"/>
      <c r="E327" s="4"/>
      <c r="F327" s="4"/>
      <c r="G327" s="5"/>
      <c r="H327" s="5"/>
      <c r="I327" s="5"/>
      <c r="J327" s="6"/>
      <c r="K327" s="2"/>
      <c r="L327" s="5"/>
      <c r="M327" s="32"/>
      <c r="N327" s="5"/>
      <c r="O327" s="5"/>
      <c r="P327" s="5"/>
      <c r="Q327" s="5"/>
      <c r="R327" s="5"/>
      <c r="S327" s="5"/>
      <c r="T327" s="5"/>
      <c r="U327" s="5"/>
      <c r="V327" s="5"/>
      <c r="W327" s="5"/>
      <c r="X327" s="5"/>
      <c r="Y327" s="5"/>
      <c r="Z327" s="5"/>
    </row>
    <row r="328" spans="1:26" ht="15.75" customHeight="1">
      <c r="A328" s="1"/>
      <c r="B328" s="16"/>
      <c r="C328" s="5"/>
      <c r="D328" s="3"/>
      <c r="E328" s="4"/>
      <c r="F328" s="4"/>
      <c r="G328" s="5"/>
      <c r="H328" s="5"/>
      <c r="I328" s="5"/>
      <c r="J328" s="6"/>
      <c r="K328" s="2"/>
      <c r="L328" s="5"/>
      <c r="M328" s="32"/>
      <c r="N328" s="5"/>
      <c r="O328" s="5"/>
      <c r="P328" s="5"/>
      <c r="Q328" s="5"/>
      <c r="R328" s="5"/>
      <c r="S328" s="5"/>
      <c r="T328" s="5"/>
      <c r="U328" s="5"/>
      <c r="V328" s="5"/>
      <c r="W328" s="5"/>
      <c r="X328" s="5"/>
      <c r="Y328" s="5"/>
      <c r="Z328" s="5"/>
    </row>
    <row r="329" spans="1:26" ht="15.75" customHeight="1">
      <c r="A329" s="1"/>
      <c r="B329" s="16"/>
      <c r="C329" s="5"/>
      <c r="D329" s="3"/>
      <c r="E329" s="4"/>
      <c r="F329" s="4"/>
      <c r="G329" s="5"/>
      <c r="H329" s="5"/>
      <c r="I329" s="5"/>
      <c r="J329" s="6"/>
      <c r="K329" s="2"/>
      <c r="L329" s="5"/>
      <c r="M329" s="32"/>
      <c r="N329" s="5"/>
      <c r="O329" s="5"/>
      <c r="P329" s="5"/>
      <c r="Q329" s="5"/>
      <c r="R329" s="5"/>
      <c r="S329" s="5"/>
      <c r="T329" s="5"/>
      <c r="U329" s="5"/>
      <c r="V329" s="5"/>
      <c r="W329" s="5"/>
      <c r="X329" s="5"/>
      <c r="Y329" s="5"/>
      <c r="Z329" s="5"/>
    </row>
    <row r="330" spans="1:26" ht="15.75" customHeight="1">
      <c r="A330" s="1"/>
      <c r="B330" s="16"/>
      <c r="C330" s="5"/>
      <c r="D330" s="3"/>
      <c r="E330" s="4"/>
      <c r="F330" s="4"/>
      <c r="G330" s="5"/>
      <c r="H330" s="5"/>
      <c r="I330" s="5"/>
      <c r="J330" s="6"/>
      <c r="K330" s="2"/>
      <c r="L330" s="5"/>
      <c r="M330" s="32"/>
      <c r="N330" s="5"/>
      <c r="O330" s="5"/>
      <c r="P330" s="5"/>
      <c r="Q330" s="5"/>
      <c r="R330" s="5"/>
      <c r="S330" s="5"/>
      <c r="T330" s="5"/>
      <c r="U330" s="5"/>
      <c r="V330" s="5"/>
      <c r="W330" s="5"/>
      <c r="X330" s="5"/>
      <c r="Y330" s="5"/>
      <c r="Z330" s="5"/>
    </row>
    <row r="331" spans="1:26" ht="15.75" customHeight="1">
      <c r="A331" s="1"/>
      <c r="B331" s="16"/>
      <c r="C331" s="5"/>
      <c r="D331" s="3"/>
      <c r="E331" s="4"/>
      <c r="F331" s="4"/>
      <c r="G331" s="5"/>
      <c r="H331" s="5"/>
      <c r="I331" s="5"/>
      <c r="J331" s="6"/>
      <c r="K331" s="2"/>
      <c r="L331" s="5"/>
      <c r="M331" s="32"/>
      <c r="N331" s="5"/>
      <c r="O331" s="5"/>
      <c r="P331" s="5"/>
      <c r="Q331" s="5"/>
      <c r="R331" s="5"/>
      <c r="S331" s="5"/>
      <c r="T331" s="5"/>
      <c r="U331" s="5"/>
      <c r="V331" s="5"/>
      <c r="W331" s="5"/>
      <c r="X331" s="5"/>
      <c r="Y331" s="5"/>
      <c r="Z331" s="5"/>
    </row>
    <row r="332" spans="1:26" ht="15.75" customHeight="1">
      <c r="A332" s="1"/>
      <c r="B332" s="16"/>
      <c r="C332" s="5"/>
      <c r="D332" s="3"/>
      <c r="E332" s="4"/>
      <c r="F332" s="4"/>
      <c r="G332" s="5"/>
      <c r="H332" s="5"/>
      <c r="I332" s="5"/>
      <c r="J332" s="6"/>
      <c r="K332" s="2"/>
      <c r="L332" s="5"/>
      <c r="M332" s="32"/>
      <c r="N332" s="5"/>
      <c r="O332" s="5"/>
      <c r="P332" s="5"/>
      <c r="Q332" s="5"/>
      <c r="R332" s="5"/>
      <c r="S332" s="5"/>
      <c r="T332" s="5"/>
      <c r="U332" s="5"/>
      <c r="V332" s="5"/>
      <c r="W332" s="5"/>
      <c r="X332" s="5"/>
      <c r="Y332" s="5"/>
      <c r="Z332" s="5"/>
    </row>
    <row r="333" spans="1:26" ht="15.75" customHeight="1">
      <c r="A333" s="1"/>
      <c r="B333" s="16"/>
      <c r="C333" s="5"/>
      <c r="D333" s="3"/>
      <c r="E333" s="4"/>
      <c r="F333" s="4"/>
      <c r="G333" s="5"/>
      <c r="H333" s="5"/>
      <c r="I333" s="5"/>
      <c r="J333" s="6"/>
      <c r="K333" s="2"/>
      <c r="L333" s="5"/>
      <c r="M333" s="32"/>
      <c r="N333" s="5"/>
      <c r="O333" s="5"/>
      <c r="P333" s="5"/>
      <c r="Q333" s="5"/>
      <c r="R333" s="5"/>
      <c r="S333" s="5"/>
      <c r="T333" s="5"/>
      <c r="U333" s="5"/>
      <c r="V333" s="5"/>
      <c r="W333" s="5"/>
      <c r="X333" s="5"/>
      <c r="Y333" s="5"/>
      <c r="Z333" s="5"/>
    </row>
    <row r="334" spans="1:26" ht="15.75" customHeight="1">
      <c r="A334" s="1"/>
      <c r="B334" s="16"/>
      <c r="C334" s="5"/>
      <c r="D334" s="3"/>
      <c r="E334" s="4"/>
      <c r="F334" s="4"/>
      <c r="G334" s="5"/>
      <c r="H334" s="5"/>
      <c r="I334" s="5"/>
      <c r="J334" s="6"/>
      <c r="K334" s="2"/>
      <c r="L334" s="5"/>
      <c r="M334" s="32"/>
      <c r="N334" s="5"/>
      <c r="O334" s="5"/>
      <c r="P334" s="5"/>
      <c r="Q334" s="5"/>
      <c r="R334" s="5"/>
      <c r="S334" s="5"/>
      <c r="T334" s="5"/>
      <c r="U334" s="5"/>
      <c r="V334" s="5"/>
      <c r="W334" s="5"/>
      <c r="X334" s="5"/>
      <c r="Y334" s="5"/>
      <c r="Z334" s="5"/>
    </row>
    <row r="335" spans="1:26" ht="15.75" customHeight="1">
      <c r="A335" s="1"/>
      <c r="B335" s="16"/>
      <c r="C335" s="5"/>
      <c r="D335" s="3"/>
      <c r="E335" s="4"/>
      <c r="F335" s="4"/>
      <c r="G335" s="5"/>
      <c r="H335" s="5"/>
      <c r="I335" s="5"/>
      <c r="J335" s="6"/>
      <c r="K335" s="2"/>
      <c r="L335" s="5"/>
      <c r="M335" s="32"/>
      <c r="N335" s="5"/>
      <c r="O335" s="5"/>
      <c r="P335" s="5"/>
      <c r="Q335" s="5"/>
      <c r="R335" s="5"/>
      <c r="S335" s="5"/>
      <c r="T335" s="5"/>
      <c r="U335" s="5"/>
      <c r="V335" s="5"/>
      <c r="W335" s="5"/>
      <c r="X335" s="5"/>
      <c r="Y335" s="5"/>
      <c r="Z335" s="5"/>
    </row>
    <row r="336" spans="1:26" ht="15.75" customHeight="1">
      <c r="A336" s="1"/>
      <c r="B336" s="16"/>
      <c r="C336" s="5"/>
      <c r="D336" s="3"/>
      <c r="E336" s="4"/>
      <c r="F336" s="4"/>
      <c r="G336" s="5"/>
      <c r="H336" s="5"/>
      <c r="I336" s="5"/>
      <c r="J336" s="6"/>
      <c r="K336" s="2"/>
      <c r="L336" s="5"/>
      <c r="M336" s="32"/>
      <c r="N336" s="5"/>
      <c r="O336" s="5"/>
      <c r="P336" s="5"/>
      <c r="Q336" s="5"/>
      <c r="R336" s="5"/>
      <c r="S336" s="5"/>
      <c r="T336" s="5"/>
      <c r="U336" s="5"/>
      <c r="V336" s="5"/>
      <c r="W336" s="5"/>
      <c r="X336" s="5"/>
      <c r="Y336" s="5"/>
      <c r="Z336" s="5"/>
    </row>
    <row r="337" spans="1:26" ht="15.75" customHeight="1">
      <c r="A337" s="1"/>
      <c r="B337" s="16"/>
      <c r="C337" s="5"/>
      <c r="D337" s="3"/>
      <c r="E337" s="4"/>
      <c r="F337" s="4"/>
      <c r="G337" s="5"/>
      <c r="H337" s="5"/>
      <c r="I337" s="5"/>
      <c r="J337" s="6"/>
      <c r="K337" s="2"/>
      <c r="L337" s="5"/>
      <c r="M337" s="32"/>
      <c r="N337" s="5"/>
      <c r="O337" s="5"/>
      <c r="P337" s="5"/>
      <c r="Q337" s="5"/>
      <c r="R337" s="5"/>
      <c r="S337" s="5"/>
      <c r="T337" s="5"/>
      <c r="U337" s="5"/>
      <c r="V337" s="5"/>
      <c r="W337" s="5"/>
      <c r="X337" s="5"/>
      <c r="Y337" s="5"/>
      <c r="Z337" s="5"/>
    </row>
    <row r="338" spans="1:26" ht="15.75" customHeight="1">
      <c r="A338" s="1"/>
      <c r="B338" s="16"/>
      <c r="C338" s="5"/>
      <c r="D338" s="3"/>
      <c r="E338" s="4"/>
      <c r="F338" s="4"/>
      <c r="G338" s="5"/>
      <c r="H338" s="5"/>
      <c r="I338" s="5"/>
      <c r="J338" s="6"/>
      <c r="K338" s="2"/>
      <c r="L338" s="5"/>
      <c r="M338" s="32"/>
      <c r="N338" s="5"/>
      <c r="O338" s="5"/>
      <c r="P338" s="5"/>
      <c r="Q338" s="5"/>
      <c r="R338" s="5"/>
      <c r="S338" s="5"/>
      <c r="T338" s="5"/>
      <c r="U338" s="5"/>
      <c r="V338" s="5"/>
      <c r="W338" s="5"/>
      <c r="X338" s="5"/>
      <c r="Y338" s="5"/>
      <c r="Z338" s="5"/>
    </row>
    <row r="339" spans="1:26" ht="15.75" customHeight="1">
      <c r="A339" s="1"/>
      <c r="B339" s="16"/>
      <c r="C339" s="5"/>
      <c r="D339" s="3"/>
      <c r="E339" s="4"/>
      <c r="F339" s="4"/>
      <c r="G339" s="5"/>
      <c r="H339" s="5"/>
      <c r="I339" s="5"/>
      <c r="J339" s="6"/>
      <c r="K339" s="2"/>
      <c r="L339" s="5"/>
      <c r="M339" s="32"/>
      <c r="N339" s="5"/>
      <c r="O339" s="5"/>
      <c r="P339" s="5"/>
      <c r="Q339" s="5"/>
      <c r="R339" s="5"/>
      <c r="S339" s="5"/>
      <c r="T339" s="5"/>
      <c r="U339" s="5"/>
      <c r="V339" s="5"/>
      <c r="W339" s="5"/>
      <c r="X339" s="5"/>
      <c r="Y339" s="5"/>
      <c r="Z339" s="5"/>
    </row>
    <row r="340" spans="1:26" ht="15.75" customHeight="1">
      <c r="A340" s="1"/>
      <c r="B340" s="16"/>
      <c r="C340" s="5"/>
      <c r="D340" s="3"/>
      <c r="E340" s="4"/>
      <c r="F340" s="4"/>
      <c r="G340" s="5"/>
      <c r="H340" s="5"/>
      <c r="I340" s="5"/>
      <c r="J340" s="6"/>
      <c r="K340" s="2"/>
      <c r="L340" s="5"/>
      <c r="M340" s="32"/>
      <c r="N340" s="5"/>
      <c r="O340" s="5"/>
      <c r="P340" s="5"/>
      <c r="Q340" s="5"/>
      <c r="R340" s="5"/>
      <c r="S340" s="5"/>
      <c r="T340" s="5"/>
      <c r="U340" s="5"/>
      <c r="V340" s="5"/>
      <c r="W340" s="5"/>
      <c r="X340" s="5"/>
      <c r="Y340" s="5"/>
      <c r="Z340" s="5"/>
    </row>
    <row r="341" spans="1:26" ht="15.75" customHeight="1">
      <c r="A341" s="1"/>
      <c r="B341" s="16"/>
      <c r="C341" s="5"/>
      <c r="D341" s="3"/>
      <c r="E341" s="4"/>
      <c r="F341" s="4"/>
      <c r="G341" s="5"/>
      <c r="H341" s="5"/>
      <c r="I341" s="5"/>
      <c r="J341" s="6"/>
      <c r="K341" s="2"/>
      <c r="L341" s="5"/>
      <c r="M341" s="32"/>
      <c r="N341" s="5"/>
      <c r="O341" s="5"/>
      <c r="P341" s="5"/>
      <c r="Q341" s="5"/>
      <c r="R341" s="5"/>
      <c r="S341" s="5"/>
      <c r="T341" s="5"/>
      <c r="U341" s="5"/>
      <c r="V341" s="5"/>
      <c r="W341" s="5"/>
      <c r="X341" s="5"/>
      <c r="Y341" s="5"/>
      <c r="Z341" s="5"/>
    </row>
    <row r="342" spans="1:26" ht="15.75" customHeight="1">
      <c r="A342" s="1"/>
      <c r="B342" s="16"/>
      <c r="C342" s="5"/>
      <c r="D342" s="3"/>
      <c r="E342" s="4"/>
      <c r="F342" s="4"/>
      <c r="G342" s="5"/>
      <c r="H342" s="5"/>
      <c r="I342" s="5"/>
      <c r="J342" s="6"/>
      <c r="K342" s="2"/>
      <c r="L342" s="5"/>
      <c r="M342" s="32"/>
      <c r="N342" s="5"/>
      <c r="O342" s="5"/>
      <c r="P342" s="5"/>
      <c r="Q342" s="5"/>
      <c r="R342" s="5"/>
      <c r="S342" s="5"/>
      <c r="T342" s="5"/>
      <c r="U342" s="5"/>
      <c r="V342" s="5"/>
      <c r="W342" s="5"/>
      <c r="X342" s="5"/>
      <c r="Y342" s="5"/>
      <c r="Z342" s="5"/>
    </row>
    <row r="343" spans="1:26" ht="15.75" customHeight="1">
      <c r="A343" s="1"/>
      <c r="B343" s="16"/>
      <c r="C343" s="5"/>
      <c r="D343" s="3"/>
      <c r="E343" s="4"/>
      <c r="F343" s="4"/>
      <c r="G343" s="5"/>
      <c r="H343" s="5"/>
      <c r="I343" s="5"/>
      <c r="J343" s="6"/>
      <c r="K343" s="2"/>
      <c r="L343" s="5"/>
      <c r="M343" s="32"/>
      <c r="N343" s="5"/>
      <c r="O343" s="5"/>
      <c r="P343" s="5"/>
      <c r="Q343" s="5"/>
      <c r="R343" s="5"/>
      <c r="S343" s="5"/>
      <c r="T343" s="5"/>
      <c r="U343" s="5"/>
      <c r="V343" s="5"/>
      <c r="W343" s="5"/>
      <c r="X343" s="5"/>
      <c r="Y343" s="5"/>
      <c r="Z343" s="5"/>
    </row>
    <row r="344" spans="1:26" ht="15.75" customHeight="1">
      <c r="A344" s="1"/>
      <c r="B344" s="16"/>
      <c r="C344" s="5"/>
      <c r="D344" s="3"/>
      <c r="E344" s="4"/>
      <c r="F344" s="4"/>
      <c r="G344" s="5"/>
      <c r="H344" s="5"/>
      <c r="I344" s="5"/>
      <c r="J344" s="6"/>
      <c r="K344" s="2"/>
      <c r="L344" s="5"/>
      <c r="M344" s="32"/>
      <c r="N344" s="5"/>
      <c r="O344" s="5"/>
      <c r="P344" s="5"/>
      <c r="Q344" s="5"/>
      <c r="R344" s="5"/>
      <c r="S344" s="5"/>
      <c r="T344" s="5"/>
      <c r="U344" s="5"/>
      <c r="V344" s="5"/>
      <c r="W344" s="5"/>
      <c r="X344" s="5"/>
      <c r="Y344" s="5"/>
      <c r="Z344" s="5"/>
    </row>
    <row r="345" spans="1:26" ht="15.75" customHeight="1">
      <c r="A345" s="1"/>
      <c r="B345" s="16"/>
      <c r="C345" s="5"/>
      <c r="D345" s="3"/>
      <c r="E345" s="4"/>
      <c r="F345" s="4"/>
      <c r="G345" s="5"/>
      <c r="H345" s="5"/>
      <c r="I345" s="5"/>
      <c r="J345" s="6"/>
      <c r="K345" s="2"/>
      <c r="L345" s="5"/>
      <c r="M345" s="32"/>
      <c r="N345" s="5"/>
      <c r="O345" s="5"/>
      <c r="P345" s="5"/>
      <c r="Q345" s="5"/>
      <c r="R345" s="5"/>
      <c r="S345" s="5"/>
      <c r="T345" s="5"/>
      <c r="U345" s="5"/>
      <c r="V345" s="5"/>
      <c r="W345" s="5"/>
      <c r="X345" s="5"/>
      <c r="Y345" s="5"/>
      <c r="Z345" s="5"/>
    </row>
    <row r="346" spans="1:26" ht="15.75" customHeight="1">
      <c r="A346" s="1"/>
      <c r="B346" s="16"/>
      <c r="C346" s="5"/>
      <c r="D346" s="3"/>
      <c r="E346" s="4"/>
      <c r="F346" s="4"/>
      <c r="G346" s="5"/>
      <c r="H346" s="5"/>
      <c r="I346" s="5"/>
      <c r="J346" s="6"/>
      <c r="K346" s="2"/>
      <c r="L346" s="5"/>
      <c r="M346" s="32"/>
      <c r="N346" s="5"/>
      <c r="O346" s="5"/>
      <c r="P346" s="5"/>
      <c r="Q346" s="5"/>
      <c r="R346" s="5"/>
      <c r="S346" s="5"/>
      <c r="T346" s="5"/>
      <c r="U346" s="5"/>
      <c r="V346" s="5"/>
      <c r="W346" s="5"/>
      <c r="X346" s="5"/>
      <c r="Y346" s="5"/>
      <c r="Z346" s="5"/>
    </row>
    <row r="347" spans="1:26" ht="15.75" customHeight="1">
      <c r="A347" s="1"/>
      <c r="B347" s="16"/>
      <c r="C347" s="5"/>
      <c r="D347" s="3"/>
      <c r="E347" s="4"/>
      <c r="F347" s="4"/>
      <c r="G347" s="5"/>
      <c r="H347" s="5"/>
      <c r="I347" s="5"/>
      <c r="J347" s="6"/>
      <c r="K347" s="2"/>
      <c r="L347" s="5"/>
      <c r="M347" s="32"/>
      <c r="N347" s="5"/>
      <c r="O347" s="5"/>
      <c r="P347" s="5"/>
      <c r="Q347" s="5"/>
      <c r="R347" s="5"/>
      <c r="S347" s="5"/>
      <c r="T347" s="5"/>
      <c r="U347" s="5"/>
      <c r="V347" s="5"/>
      <c r="W347" s="5"/>
      <c r="X347" s="5"/>
      <c r="Y347" s="5"/>
      <c r="Z347" s="5"/>
    </row>
    <row r="348" spans="1:26" ht="15.75" customHeight="1">
      <c r="A348" s="1"/>
      <c r="B348" s="16"/>
      <c r="C348" s="5"/>
      <c r="D348" s="3"/>
      <c r="E348" s="4"/>
      <c r="F348" s="4"/>
      <c r="G348" s="5"/>
      <c r="H348" s="5"/>
      <c r="I348" s="5"/>
      <c r="J348" s="6"/>
      <c r="K348" s="2"/>
      <c r="L348" s="5"/>
      <c r="M348" s="32"/>
      <c r="N348" s="5"/>
      <c r="O348" s="5"/>
      <c r="P348" s="5"/>
      <c r="Q348" s="5"/>
      <c r="R348" s="5"/>
      <c r="S348" s="5"/>
      <c r="T348" s="5"/>
      <c r="U348" s="5"/>
      <c r="V348" s="5"/>
      <c r="W348" s="5"/>
      <c r="X348" s="5"/>
      <c r="Y348" s="5"/>
      <c r="Z348" s="5"/>
    </row>
    <row r="349" spans="1:26" ht="15.75" customHeight="1">
      <c r="A349" s="1"/>
      <c r="B349" s="16"/>
      <c r="C349" s="5"/>
      <c r="D349" s="3"/>
      <c r="E349" s="4"/>
      <c r="F349" s="4"/>
      <c r="G349" s="5"/>
      <c r="H349" s="5"/>
      <c r="I349" s="5"/>
      <c r="J349" s="6"/>
      <c r="K349" s="2"/>
      <c r="L349" s="5"/>
      <c r="M349" s="32"/>
      <c r="N349" s="5"/>
      <c r="O349" s="5"/>
      <c r="P349" s="5"/>
      <c r="Q349" s="5"/>
      <c r="R349" s="5"/>
      <c r="S349" s="5"/>
      <c r="T349" s="5"/>
      <c r="U349" s="5"/>
      <c r="V349" s="5"/>
      <c r="W349" s="5"/>
      <c r="X349" s="5"/>
      <c r="Y349" s="5"/>
      <c r="Z349" s="5"/>
    </row>
    <row r="350" spans="1:26" ht="15.75" customHeight="1">
      <c r="A350" s="1"/>
      <c r="B350" s="16"/>
      <c r="C350" s="5"/>
      <c r="D350" s="3"/>
      <c r="E350" s="4"/>
      <c r="F350" s="4"/>
      <c r="G350" s="5"/>
      <c r="H350" s="5"/>
      <c r="I350" s="5"/>
      <c r="J350" s="6"/>
      <c r="K350" s="2"/>
      <c r="L350" s="5"/>
      <c r="M350" s="32"/>
      <c r="N350" s="5"/>
      <c r="O350" s="5"/>
      <c r="P350" s="5"/>
      <c r="Q350" s="5"/>
      <c r="R350" s="5"/>
      <c r="S350" s="5"/>
      <c r="T350" s="5"/>
      <c r="U350" s="5"/>
      <c r="V350" s="5"/>
      <c r="W350" s="5"/>
      <c r="X350" s="5"/>
      <c r="Y350" s="5"/>
      <c r="Z350" s="5"/>
    </row>
    <row r="351" spans="1:26" ht="15.75" customHeight="1">
      <c r="A351" s="1"/>
      <c r="B351" s="16"/>
      <c r="C351" s="5"/>
      <c r="D351" s="3"/>
      <c r="E351" s="4"/>
      <c r="F351" s="4"/>
      <c r="G351" s="5"/>
      <c r="H351" s="5"/>
      <c r="I351" s="5"/>
      <c r="J351" s="6"/>
      <c r="K351" s="2"/>
      <c r="L351" s="5"/>
      <c r="M351" s="32"/>
      <c r="N351" s="5"/>
      <c r="O351" s="5"/>
      <c r="P351" s="5"/>
      <c r="Q351" s="5"/>
      <c r="R351" s="5"/>
      <c r="S351" s="5"/>
      <c r="T351" s="5"/>
      <c r="U351" s="5"/>
      <c r="V351" s="5"/>
      <c r="W351" s="5"/>
      <c r="X351" s="5"/>
      <c r="Y351" s="5"/>
      <c r="Z351" s="5"/>
    </row>
    <row r="352" spans="1:26" ht="15.75" customHeight="1">
      <c r="A352" s="1"/>
      <c r="B352" s="16"/>
      <c r="C352" s="5"/>
      <c r="D352" s="3"/>
      <c r="E352" s="4"/>
      <c r="F352" s="4"/>
      <c r="G352" s="5"/>
      <c r="H352" s="5"/>
      <c r="I352" s="5"/>
      <c r="J352" s="6"/>
      <c r="K352" s="2"/>
      <c r="L352" s="5"/>
      <c r="M352" s="32"/>
      <c r="N352" s="5"/>
      <c r="O352" s="5"/>
      <c r="P352" s="5"/>
      <c r="Q352" s="5"/>
      <c r="R352" s="5"/>
      <c r="S352" s="5"/>
      <c r="T352" s="5"/>
      <c r="U352" s="5"/>
      <c r="V352" s="5"/>
      <c r="W352" s="5"/>
      <c r="X352" s="5"/>
      <c r="Y352" s="5"/>
      <c r="Z352" s="5"/>
    </row>
    <row r="353" spans="1:26" ht="15.75" customHeight="1">
      <c r="A353" s="1"/>
      <c r="B353" s="16"/>
      <c r="C353" s="5"/>
      <c r="D353" s="3"/>
      <c r="E353" s="4"/>
      <c r="F353" s="4"/>
      <c r="G353" s="5"/>
      <c r="H353" s="5"/>
      <c r="I353" s="5"/>
      <c r="J353" s="6"/>
      <c r="K353" s="2"/>
      <c r="L353" s="5"/>
      <c r="M353" s="32"/>
      <c r="N353" s="5"/>
      <c r="O353" s="5"/>
      <c r="P353" s="5"/>
      <c r="Q353" s="5"/>
      <c r="R353" s="5"/>
      <c r="S353" s="5"/>
      <c r="T353" s="5"/>
      <c r="U353" s="5"/>
      <c r="V353" s="5"/>
      <c r="W353" s="5"/>
      <c r="X353" s="5"/>
      <c r="Y353" s="5"/>
      <c r="Z353" s="5"/>
    </row>
    <row r="354" spans="1:26" ht="15.75" customHeight="1">
      <c r="A354" s="1"/>
      <c r="B354" s="16"/>
      <c r="C354" s="5"/>
      <c r="D354" s="3"/>
      <c r="E354" s="4"/>
      <c r="F354" s="4"/>
      <c r="G354" s="5"/>
      <c r="H354" s="5"/>
      <c r="I354" s="5"/>
      <c r="J354" s="6"/>
      <c r="K354" s="2"/>
      <c r="L354" s="5"/>
      <c r="M354" s="32"/>
      <c r="N354" s="5"/>
      <c r="O354" s="5"/>
      <c r="P354" s="5"/>
      <c r="Q354" s="5"/>
      <c r="R354" s="5"/>
      <c r="S354" s="5"/>
      <c r="T354" s="5"/>
      <c r="U354" s="5"/>
      <c r="V354" s="5"/>
      <c r="W354" s="5"/>
      <c r="X354" s="5"/>
      <c r="Y354" s="5"/>
      <c r="Z354" s="5"/>
    </row>
    <row r="355" spans="1:26" ht="15.75" customHeight="1">
      <c r="A355" s="1"/>
      <c r="B355" s="16"/>
      <c r="C355" s="5"/>
      <c r="D355" s="3"/>
      <c r="E355" s="4"/>
      <c r="F355" s="4"/>
      <c r="G355" s="5"/>
      <c r="H355" s="5"/>
      <c r="I355" s="5"/>
      <c r="J355" s="6"/>
      <c r="K355" s="2"/>
      <c r="L355" s="5"/>
      <c r="M355" s="32"/>
      <c r="N355" s="5"/>
      <c r="O355" s="5"/>
      <c r="P355" s="5"/>
      <c r="Q355" s="5"/>
      <c r="R355" s="5"/>
      <c r="S355" s="5"/>
      <c r="T355" s="5"/>
      <c r="U355" s="5"/>
      <c r="V355" s="5"/>
      <c r="W355" s="5"/>
      <c r="X355" s="5"/>
      <c r="Y355" s="5"/>
      <c r="Z355" s="5"/>
    </row>
    <row r="356" spans="1:26" ht="15.75" customHeight="1">
      <c r="A356" s="1"/>
      <c r="B356" s="16"/>
      <c r="C356" s="5"/>
      <c r="D356" s="3"/>
      <c r="E356" s="4"/>
      <c r="F356" s="4"/>
      <c r="G356" s="5"/>
      <c r="H356" s="5"/>
      <c r="I356" s="5"/>
      <c r="J356" s="6"/>
      <c r="K356" s="2"/>
      <c r="L356" s="5"/>
      <c r="M356" s="32"/>
      <c r="N356" s="5"/>
      <c r="O356" s="5"/>
      <c r="P356" s="5"/>
      <c r="Q356" s="5"/>
      <c r="R356" s="5"/>
      <c r="S356" s="5"/>
      <c r="T356" s="5"/>
      <c r="U356" s="5"/>
      <c r="V356" s="5"/>
      <c r="W356" s="5"/>
      <c r="X356" s="5"/>
      <c r="Y356" s="5"/>
      <c r="Z356" s="5"/>
    </row>
    <row r="357" spans="1:26" ht="15.75" customHeight="1">
      <c r="A357" s="1"/>
      <c r="B357" s="16"/>
      <c r="C357" s="5"/>
      <c r="D357" s="3"/>
      <c r="E357" s="4"/>
      <c r="F357" s="4"/>
      <c r="G357" s="5"/>
      <c r="H357" s="5"/>
      <c r="I357" s="5"/>
      <c r="J357" s="6"/>
      <c r="K357" s="2"/>
      <c r="L357" s="5"/>
      <c r="M357" s="32"/>
      <c r="N357" s="5"/>
      <c r="O357" s="5"/>
      <c r="P357" s="5"/>
      <c r="Q357" s="5"/>
      <c r="R357" s="5"/>
      <c r="S357" s="5"/>
      <c r="T357" s="5"/>
      <c r="U357" s="5"/>
      <c r="V357" s="5"/>
      <c r="W357" s="5"/>
      <c r="X357" s="5"/>
      <c r="Y357" s="5"/>
      <c r="Z357" s="5"/>
    </row>
    <row r="358" spans="1:26" ht="15.75" customHeight="1">
      <c r="A358" s="1"/>
      <c r="B358" s="16"/>
      <c r="C358" s="5"/>
      <c r="D358" s="3"/>
      <c r="E358" s="4"/>
      <c r="F358" s="4"/>
      <c r="G358" s="5"/>
      <c r="H358" s="5"/>
      <c r="I358" s="5"/>
      <c r="J358" s="6"/>
      <c r="K358" s="2"/>
      <c r="L358" s="5"/>
      <c r="M358" s="32"/>
      <c r="N358" s="5"/>
      <c r="O358" s="5"/>
      <c r="P358" s="5"/>
      <c r="Q358" s="5"/>
      <c r="R358" s="5"/>
      <c r="S358" s="5"/>
      <c r="T358" s="5"/>
      <c r="U358" s="5"/>
      <c r="V358" s="5"/>
      <c r="W358" s="5"/>
      <c r="X358" s="5"/>
      <c r="Y358" s="5"/>
      <c r="Z358" s="5"/>
    </row>
    <row r="359" spans="1:26" ht="15.75" customHeight="1">
      <c r="A359" s="1"/>
      <c r="B359" s="16"/>
      <c r="C359" s="5"/>
      <c r="D359" s="3"/>
      <c r="E359" s="4"/>
      <c r="F359" s="4"/>
      <c r="G359" s="5"/>
      <c r="H359" s="5"/>
      <c r="I359" s="5"/>
      <c r="J359" s="6"/>
      <c r="K359" s="2"/>
      <c r="L359" s="5"/>
      <c r="M359" s="32"/>
      <c r="N359" s="5"/>
      <c r="O359" s="5"/>
      <c r="P359" s="5"/>
      <c r="Q359" s="5"/>
      <c r="R359" s="5"/>
      <c r="S359" s="5"/>
      <c r="T359" s="5"/>
      <c r="U359" s="5"/>
      <c r="V359" s="5"/>
      <c r="W359" s="5"/>
      <c r="X359" s="5"/>
      <c r="Y359" s="5"/>
      <c r="Z359" s="5"/>
    </row>
    <row r="360" spans="1:26" ht="15.75" customHeight="1">
      <c r="A360" s="1"/>
      <c r="B360" s="16"/>
      <c r="C360" s="5"/>
      <c r="D360" s="3"/>
      <c r="E360" s="4"/>
      <c r="F360" s="4"/>
      <c r="G360" s="5"/>
      <c r="H360" s="5"/>
      <c r="I360" s="5"/>
      <c r="J360" s="6"/>
      <c r="K360" s="2"/>
      <c r="L360" s="5"/>
      <c r="M360" s="32"/>
      <c r="N360" s="5"/>
      <c r="O360" s="5"/>
      <c r="P360" s="5"/>
      <c r="Q360" s="5"/>
      <c r="R360" s="5"/>
      <c r="S360" s="5"/>
      <c r="T360" s="5"/>
      <c r="U360" s="5"/>
      <c r="V360" s="5"/>
      <c r="W360" s="5"/>
      <c r="X360" s="5"/>
      <c r="Y360" s="5"/>
      <c r="Z360" s="5"/>
    </row>
    <row r="361" spans="1:26" ht="15.75" customHeight="1">
      <c r="A361" s="1"/>
      <c r="B361" s="16"/>
      <c r="C361" s="5"/>
      <c r="D361" s="3"/>
      <c r="E361" s="4"/>
      <c r="F361" s="4"/>
      <c r="G361" s="5"/>
      <c r="H361" s="5"/>
      <c r="I361" s="5"/>
      <c r="J361" s="6"/>
      <c r="K361" s="2"/>
      <c r="L361" s="5"/>
      <c r="M361" s="32"/>
      <c r="N361" s="5"/>
      <c r="O361" s="5"/>
      <c r="P361" s="5"/>
      <c r="Q361" s="5"/>
      <c r="R361" s="5"/>
      <c r="S361" s="5"/>
      <c r="T361" s="5"/>
      <c r="U361" s="5"/>
      <c r="V361" s="5"/>
      <c r="W361" s="5"/>
      <c r="X361" s="5"/>
      <c r="Y361" s="5"/>
      <c r="Z361" s="5"/>
    </row>
    <row r="362" spans="1:26" ht="15.75" customHeight="1">
      <c r="A362" s="1"/>
      <c r="B362" s="16"/>
      <c r="C362" s="5"/>
      <c r="D362" s="3"/>
      <c r="E362" s="4"/>
      <c r="F362" s="4"/>
      <c r="G362" s="5"/>
      <c r="H362" s="5"/>
      <c r="I362" s="5"/>
      <c r="J362" s="6"/>
      <c r="K362" s="2"/>
      <c r="L362" s="5"/>
      <c r="M362" s="32"/>
      <c r="N362" s="5"/>
      <c r="O362" s="5"/>
      <c r="P362" s="5"/>
      <c r="Q362" s="5"/>
      <c r="R362" s="5"/>
      <c r="S362" s="5"/>
      <c r="T362" s="5"/>
      <c r="U362" s="5"/>
      <c r="V362" s="5"/>
      <c r="W362" s="5"/>
      <c r="X362" s="5"/>
      <c r="Y362" s="5"/>
      <c r="Z362" s="5"/>
    </row>
    <row r="363" spans="1:26" ht="15.75" customHeight="1">
      <c r="A363" s="1"/>
      <c r="B363" s="16"/>
      <c r="C363" s="5"/>
      <c r="D363" s="3"/>
      <c r="E363" s="4"/>
      <c r="F363" s="4"/>
      <c r="G363" s="5"/>
      <c r="H363" s="5"/>
      <c r="I363" s="5"/>
      <c r="J363" s="6"/>
      <c r="K363" s="2"/>
      <c r="L363" s="5"/>
      <c r="M363" s="32"/>
      <c r="N363" s="5"/>
      <c r="O363" s="5"/>
      <c r="P363" s="5"/>
      <c r="Q363" s="5"/>
      <c r="R363" s="5"/>
      <c r="S363" s="5"/>
      <c r="T363" s="5"/>
      <c r="U363" s="5"/>
      <c r="V363" s="5"/>
      <c r="W363" s="5"/>
      <c r="X363" s="5"/>
      <c r="Y363" s="5"/>
      <c r="Z363" s="5"/>
    </row>
    <row r="364" spans="1:26" ht="15.75" customHeight="1">
      <c r="A364" s="1"/>
      <c r="B364" s="16"/>
      <c r="C364" s="5"/>
      <c r="D364" s="3"/>
      <c r="E364" s="4"/>
      <c r="F364" s="4"/>
      <c r="G364" s="5"/>
      <c r="H364" s="5"/>
      <c r="I364" s="5"/>
      <c r="J364" s="6"/>
      <c r="K364" s="2"/>
      <c r="L364" s="5"/>
      <c r="M364" s="32"/>
      <c r="N364" s="5"/>
      <c r="O364" s="5"/>
      <c r="P364" s="5"/>
      <c r="Q364" s="5"/>
      <c r="R364" s="5"/>
      <c r="S364" s="5"/>
      <c r="T364" s="5"/>
      <c r="U364" s="5"/>
      <c r="V364" s="5"/>
      <c r="W364" s="5"/>
      <c r="X364" s="5"/>
      <c r="Y364" s="5"/>
      <c r="Z364" s="5"/>
    </row>
    <row r="365" spans="1:26" ht="15.75" customHeight="1">
      <c r="A365" s="1"/>
      <c r="B365" s="16"/>
      <c r="C365" s="5"/>
      <c r="D365" s="3"/>
      <c r="E365" s="4"/>
      <c r="F365" s="4"/>
      <c r="G365" s="5"/>
      <c r="H365" s="5"/>
      <c r="I365" s="5"/>
      <c r="J365" s="6"/>
      <c r="K365" s="2"/>
      <c r="L365" s="5"/>
      <c r="M365" s="32"/>
      <c r="N365" s="5"/>
      <c r="O365" s="5"/>
      <c r="P365" s="5"/>
      <c r="Q365" s="5"/>
      <c r="R365" s="5"/>
      <c r="S365" s="5"/>
      <c r="T365" s="5"/>
      <c r="U365" s="5"/>
      <c r="V365" s="5"/>
      <c r="W365" s="5"/>
      <c r="X365" s="5"/>
      <c r="Y365" s="5"/>
      <c r="Z365" s="5"/>
    </row>
    <row r="366" spans="1:26" ht="15.75" customHeight="1">
      <c r="A366" s="1"/>
      <c r="B366" s="16"/>
      <c r="C366" s="5"/>
      <c r="D366" s="3"/>
      <c r="E366" s="4"/>
      <c r="F366" s="4"/>
      <c r="G366" s="5"/>
      <c r="H366" s="5"/>
      <c r="I366" s="5"/>
      <c r="J366" s="6"/>
      <c r="K366" s="2"/>
      <c r="L366" s="5"/>
      <c r="M366" s="32"/>
      <c r="N366" s="5"/>
      <c r="O366" s="5"/>
      <c r="P366" s="5"/>
      <c r="Q366" s="5"/>
      <c r="R366" s="5"/>
      <c r="S366" s="5"/>
      <c r="T366" s="5"/>
      <c r="U366" s="5"/>
      <c r="V366" s="5"/>
      <c r="W366" s="5"/>
      <c r="X366" s="5"/>
      <c r="Y366" s="5"/>
      <c r="Z366" s="5"/>
    </row>
    <row r="367" spans="1:26" ht="15.75" customHeight="1">
      <c r="A367" s="1"/>
      <c r="B367" s="16"/>
      <c r="C367" s="5"/>
      <c r="D367" s="3"/>
      <c r="E367" s="4"/>
      <c r="F367" s="4"/>
      <c r="G367" s="5"/>
      <c r="H367" s="5"/>
      <c r="I367" s="5"/>
      <c r="J367" s="6"/>
      <c r="K367" s="2"/>
      <c r="L367" s="5"/>
      <c r="M367" s="32"/>
      <c r="N367" s="5"/>
      <c r="O367" s="5"/>
      <c r="P367" s="5"/>
      <c r="Q367" s="5"/>
      <c r="R367" s="5"/>
      <c r="S367" s="5"/>
      <c r="T367" s="5"/>
      <c r="U367" s="5"/>
      <c r="V367" s="5"/>
      <c r="W367" s="5"/>
      <c r="X367" s="5"/>
      <c r="Y367" s="5"/>
      <c r="Z367" s="5"/>
    </row>
    <row r="368" spans="1:26" ht="15.75" customHeight="1">
      <c r="A368" s="1"/>
      <c r="B368" s="16"/>
      <c r="C368" s="5"/>
      <c r="D368" s="3"/>
      <c r="E368" s="4"/>
      <c r="F368" s="4"/>
      <c r="G368" s="5"/>
      <c r="H368" s="5"/>
      <c r="I368" s="5"/>
      <c r="J368" s="6"/>
      <c r="K368" s="2"/>
      <c r="L368" s="5"/>
      <c r="M368" s="32"/>
      <c r="N368" s="5"/>
      <c r="O368" s="5"/>
      <c r="P368" s="5"/>
      <c r="Q368" s="5"/>
      <c r="R368" s="5"/>
      <c r="S368" s="5"/>
      <c r="T368" s="5"/>
      <c r="U368" s="5"/>
      <c r="V368" s="5"/>
      <c r="W368" s="5"/>
      <c r="X368" s="5"/>
      <c r="Y368" s="5"/>
      <c r="Z368" s="5"/>
    </row>
    <row r="369" spans="1:26" ht="15.75" customHeight="1">
      <c r="A369" s="1"/>
      <c r="B369" s="16"/>
      <c r="C369" s="5"/>
      <c r="D369" s="3"/>
      <c r="E369" s="4"/>
      <c r="F369" s="4"/>
      <c r="G369" s="5"/>
      <c r="H369" s="5"/>
      <c r="I369" s="5"/>
      <c r="J369" s="6"/>
      <c r="K369" s="2"/>
      <c r="L369" s="5"/>
      <c r="M369" s="32"/>
      <c r="N369" s="5"/>
      <c r="O369" s="5"/>
      <c r="P369" s="5"/>
      <c r="Q369" s="5"/>
      <c r="R369" s="5"/>
      <c r="S369" s="5"/>
      <c r="T369" s="5"/>
      <c r="U369" s="5"/>
      <c r="V369" s="5"/>
      <c r="W369" s="5"/>
      <c r="X369" s="5"/>
      <c r="Y369" s="5"/>
      <c r="Z369" s="5"/>
    </row>
    <row r="370" spans="1:26" ht="15.75" customHeight="1">
      <c r="A370" s="1"/>
      <c r="B370" s="16"/>
      <c r="C370" s="5"/>
      <c r="D370" s="3"/>
      <c r="E370" s="4"/>
      <c r="F370" s="4"/>
      <c r="G370" s="5"/>
      <c r="H370" s="5"/>
      <c r="I370" s="5"/>
      <c r="J370" s="6"/>
      <c r="K370" s="2"/>
      <c r="L370" s="5"/>
      <c r="M370" s="32"/>
      <c r="N370" s="5"/>
      <c r="O370" s="5"/>
      <c r="P370" s="5"/>
      <c r="Q370" s="5"/>
      <c r="R370" s="5"/>
      <c r="S370" s="5"/>
      <c r="T370" s="5"/>
      <c r="U370" s="5"/>
      <c r="V370" s="5"/>
      <c r="W370" s="5"/>
      <c r="X370" s="5"/>
      <c r="Y370" s="5"/>
      <c r="Z370" s="5"/>
    </row>
    <row r="371" spans="1:26" ht="15.75" customHeight="1">
      <c r="A371" s="1"/>
      <c r="B371" s="16"/>
      <c r="C371" s="5"/>
      <c r="D371" s="3"/>
      <c r="E371" s="4"/>
      <c r="F371" s="4"/>
      <c r="G371" s="5"/>
      <c r="H371" s="5"/>
      <c r="I371" s="5"/>
      <c r="J371" s="6"/>
      <c r="K371" s="2"/>
      <c r="L371" s="5"/>
      <c r="M371" s="32"/>
      <c r="N371" s="5"/>
      <c r="O371" s="5"/>
      <c r="P371" s="5"/>
      <c r="Q371" s="5"/>
      <c r="R371" s="5"/>
      <c r="S371" s="5"/>
      <c r="T371" s="5"/>
      <c r="U371" s="5"/>
      <c r="V371" s="5"/>
      <c r="W371" s="5"/>
      <c r="X371" s="5"/>
      <c r="Y371" s="5"/>
      <c r="Z371" s="5"/>
    </row>
    <row r="372" spans="1:26" ht="15.75" customHeight="1">
      <c r="A372" s="1"/>
      <c r="B372" s="16"/>
      <c r="C372" s="5"/>
      <c r="D372" s="3"/>
      <c r="E372" s="4"/>
      <c r="F372" s="4"/>
      <c r="G372" s="5"/>
      <c r="H372" s="5"/>
      <c r="I372" s="5"/>
      <c r="J372" s="6"/>
      <c r="K372" s="2"/>
      <c r="L372" s="5"/>
      <c r="M372" s="32"/>
      <c r="N372" s="5"/>
      <c r="O372" s="5"/>
      <c r="P372" s="5"/>
      <c r="Q372" s="5"/>
      <c r="R372" s="5"/>
      <c r="S372" s="5"/>
      <c r="T372" s="5"/>
      <c r="U372" s="5"/>
      <c r="V372" s="5"/>
      <c r="W372" s="5"/>
      <c r="X372" s="5"/>
      <c r="Y372" s="5"/>
      <c r="Z372" s="5"/>
    </row>
    <row r="373" spans="1:26" ht="15.75" customHeight="1">
      <c r="A373" s="1"/>
      <c r="B373" s="16"/>
      <c r="C373" s="5"/>
      <c r="D373" s="3"/>
      <c r="E373" s="4"/>
      <c r="F373" s="4"/>
      <c r="G373" s="5"/>
      <c r="H373" s="5"/>
      <c r="I373" s="5"/>
      <c r="J373" s="6"/>
      <c r="K373" s="2"/>
      <c r="L373" s="5"/>
      <c r="M373" s="32"/>
      <c r="N373" s="5"/>
      <c r="O373" s="5"/>
      <c r="P373" s="5"/>
      <c r="Q373" s="5"/>
      <c r="R373" s="5"/>
      <c r="S373" s="5"/>
      <c r="T373" s="5"/>
      <c r="U373" s="5"/>
      <c r="V373" s="5"/>
      <c r="W373" s="5"/>
      <c r="X373" s="5"/>
      <c r="Y373" s="5"/>
      <c r="Z373" s="5"/>
    </row>
    <row r="374" spans="1:26" ht="15.75" customHeight="1">
      <c r="A374" s="1"/>
      <c r="B374" s="16"/>
      <c r="C374" s="5"/>
      <c r="D374" s="3"/>
      <c r="E374" s="4"/>
      <c r="F374" s="4"/>
      <c r="G374" s="5"/>
      <c r="H374" s="5"/>
      <c r="I374" s="5"/>
      <c r="J374" s="6"/>
      <c r="K374" s="2"/>
      <c r="L374" s="5"/>
      <c r="M374" s="32"/>
      <c r="N374" s="5"/>
      <c r="O374" s="5"/>
      <c r="P374" s="5"/>
      <c r="Q374" s="5"/>
      <c r="R374" s="5"/>
      <c r="S374" s="5"/>
      <c r="T374" s="5"/>
      <c r="U374" s="5"/>
      <c r="V374" s="5"/>
      <c r="W374" s="5"/>
      <c r="X374" s="5"/>
      <c r="Y374" s="5"/>
      <c r="Z374" s="5"/>
    </row>
    <row r="375" spans="1:26" ht="15.75" customHeight="1">
      <c r="A375" s="1"/>
      <c r="B375" s="16"/>
      <c r="C375" s="5"/>
      <c r="D375" s="3"/>
      <c r="E375" s="4"/>
      <c r="F375" s="4"/>
      <c r="G375" s="5"/>
      <c r="H375" s="5"/>
      <c r="I375" s="5"/>
      <c r="J375" s="6"/>
      <c r="K375" s="2"/>
      <c r="L375" s="5"/>
      <c r="M375" s="32"/>
      <c r="N375" s="5"/>
      <c r="O375" s="5"/>
      <c r="P375" s="5"/>
      <c r="Q375" s="5"/>
      <c r="R375" s="5"/>
      <c r="S375" s="5"/>
      <c r="T375" s="5"/>
      <c r="U375" s="5"/>
      <c r="V375" s="5"/>
      <c r="W375" s="5"/>
      <c r="X375" s="5"/>
      <c r="Y375" s="5"/>
      <c r="Z375" s="5"/>
    </row>
    <row r="376" spans="1:26" ht="15.75" customHeight="1">
      <c r="A376" s="1"/>
      <c r="B376" s="16"/>
      <c r="C376" s="5"/>
      <c r="D376" s="3"/>
      <c r="E376" s="4"/>
      <c r="F376" s="4"/>
      <c r="G376" s="5"/>
      <c r="H376" s="5"/>
      <c r="I376" s="5"/>
      <c r="J376" s="6"/>
      <c r="K376" s="2"/>
      <c r="L376" s="5"/>
      <c r="M376" s="32"/>
      <c r="N376" s="5"/>
      <c r="O376" s="5"/>
      <c r="P376" s="5"/>
      <c r="Q376" s="5"/>
      <c r="R376" s="5"/>
      <c r="S376" s="5"/>
      <c r="T376" s="5"/>
      <c r="U376" s="5"/>
      <c r="V376" s="5"/>
      <c r="W376" s="5"/>
      <c r="X376" s="5"/>
      <c r="Y376" s="5"/>
      <c r="Z376" s="5"/>
    </row>
    <row r="377" spans="1:26" ht="15.75" customHeight="1">
      <c r="A377" s="1"/>
      <c r="B377" s="16"/>
      <c r="C377" s="5"/>
      <c r="D377" s="3"/>
      <c r="E377" s="4"/>
      <c r="F377" s="4"/>
      <c r="G377" s="5"/>
      <c r="H377" s="5"/>
      <c r="I377" s="5"/>
      <c r="J377" s="6"/>
      <c r="K377" s="2"/>
      <c r="L377" s="5"/>
      <c r="M377" s="32"/>
      <c r="N377" s="5"/>
      <c r="O377" s="5"/>
      <c r="P377" s="5"/>
      <c r="Q377" s="5"/>
      <c r="R377" s="5"/>
      <c r="S377" s="5"/>
      <c r="T377" s="5"/>
      <c r="U377" s="5"/>
      <c r="V377" s="5"/>
      <c r="W377" s="5"/>
      <c r="X377" s="5"/>
      <c r="Y377" s="5"/>
      <c r="Z377" s="5"/>
    </row>
    <row r="378" spans="1:26" ht="15.75" customHeight="1">
      <c r="A378" s="1"/>
      <c r="B378" s="16"/>
      <c r="C378" s="5"/>
      <c r="D378" s="3"/>
      <c r="E378" s="4"/>
      <c r="F378" s="4"/>
      <c r="G378" s="5"/>
      <c r="H378" s="5"/>
      <c r="I378" s="5"/>
      <c r="J378" s="6"/>
      <c r="K378" s="2"/>
      <c r="L378" s="5"/>
      <c r="M378" s="32"/>
      <c r="N378" s="5"/>
      <c r="O378" s="5"/>
      <c r="P378" s="5"/>
      <c r="Q378" s="5"/>
      <c r="R378" s="5"/>
      <c r="S378" s="5"/>
      <c r="T378" s="5"/>
      <c r="U378" s="5"/>
      <c r="V378" s="5"/>
      <c r="W378" s="5"/>
      <c r="X378" s="5"/>
      <c r="Y378" s="5"/>
      <c r="Z378" s="5"/>
    </row>
    <row r="379" spans="1:26" ht="15.75" customHeight="1">
      <c r="A379" s="1"/>
      <c r="B379" s="16"/>
      <c r="C379" s="5"/>
      <c r="D379" s="3"/>
      <c r="E379" s="4"/>
      <c r="F379" s="4"/>
      <c r="G379" s="5"/>
      <c r="H379" s="5"/>
      <c r="I379" s="5"/>
      <c r="J379" s="6"/>
      <c r="K379" s="2"/>
      <c r="L379" s="5"/>
      <c r="M379" s="32"/>
      <c r="N379" s="5"/>
      <c r="O379" s="5"/>
      <c r="P379" s="5"/>
      <c r="Q379" s="5"/>
      <c r="R379" s="5"/>
      <c r="S379" s="5"/>
      <c r="T379" s="5"/>
      <c r="U379" s="5"/>
      <c r="V379" s="5"/>
      <c r="W379" s="5"/>
      <c r="X379" s="5"/>
      <c r="Y379" s="5"/>
      <c r="Z379" s="5"/>
    </row>
    <row r="380" spans="1:26" ht="15.75" customHeight="1">
      <c r="A380" s="1"/>
      <c r="B380" s="16"/>
      <c r="C380" s="5"/>
      <c r="D380" s="3"/>
      <c r="E380" s="4"/>
      <c r="F380" s="4"/>
      <c r="G380" s="5"/>
      <c r="H380" s="5"/>
      <c r="I380" s="5"/>
      <c r="J380" s="6"/>
      <c r="K380" s="2"/>
      <c r="L380" s="5"/>
      <c r="M380" s="32"/>
      <c r="N380" s="5"/>
      <c r="O380" s="5"/>
      <c r="P380" s="5"/>
      <c r="Q380" s="5"/>
      <c r="R380" s="5"/>
      <c r="S380" s="5"/>
      <c r="T380" s="5"/>
      <c r="U380" s="5"/>
      <c r="V380" s="5"/>
      <c r="W380" s="5"/>
      <c r="X380" s="5"/>
      <c r="Y380" s="5"/>
      <c r="Z380" s="5"/>
    </row>
    <row r="381" spans="1:26" ht="15.75" customHeight="1">
      <c r="A381" s="1"/>
      <c r="B381" s="16"/>
      <c r="C381" s="5"/>
      <c r="D381" s="3"/>
      <c r="E381" s="4"/>
      <c r="F381" s="4"/>
      <c r="G381" s="5"/>
      <c r="H381" s="5"/>
      <c r="I381" s="5"/>
      <c r="J381" s="6"/>
      <c r="K381" s="2"/>
      <c r="L381" s="5"/>
      <c r="M381" s="32"/>
      <c r="N381" s="5"/>
      <c r="O381" s="5"/>
      <c r="P381" s="5"/>
      <c r="Q381" s="5"/>
      <c r="R381" s="5"/>
      <c r="S381" s="5"/>
      <c r="T381" s="5"/>
      <c r="U381" s="5"/>
      <c r="V381" s="5"/>
      <c r="W381" s="5"/>
      <c r="X381" s="5"/>
      <c r="Y381" s="5"/>
      <c r="Z381" s="5"/>
    </row>
    <row r="382" spans="1:26" ht="15.75" customHeight="1">
      <c r="A382" s="1"/>
      <c r="B382" s="16"/>
      <c r="C382" s="5"/>
      <c r="D382" s="3"/>
      <c r="E382" s="4"/>
      <c r="F382" s="4"/>
      <c r="G382" s="5"/>
      <c r="H382" s="5"/>
      <c r="I382" s="5"/>
      <c r="J382" s="6"/>
      <c r="K382" s="2"/>
      <c r="L382" s="5"/>
      <c r="M382" s="32"/>
      <c r="N382" s="5"/>
      <c r="O382" s="5"/>
      <c r="P382" s="5"/>
      <c r="Q382" s="5"/>
      <c r="R382" s="5"/>
      <c r="S382" s="5"/>
      <c r="T382" s="5"/>
      <c r="U382" s="5"/>
      <c r="V382" s="5"/>
      <c r="W382" s="5"/>
      <c r="X382" s="5"/>
      <c r="Y382" s="5"/>
      <c r="Z382" s="5"/>
    </row>
    <row r="383" spans="1:26" ht="15.75" customHeight="1">
      <c r="A383" s="1"/>
      <c r="B383" s="16"/>
      <c r="C383" s="5"/>
      <c r="D383" s="3"/>
      <c r="E383" s="4"/>
      <c r="F383" s="4"/>
      <c r="G383" s="5"/>
      <c r="H383" s="5"/>
      <c r="I383" s="5"/>
      <c r="J383" s="6"/>
      <c r="K383" s="2"/>
      <c r="L383" s="5"/>
      <c r="M383" s="32"/>
      <c r="N383" s="5"/>
      <c r="O383" s="5"/>
      <c r="P383" s="5"/>
      <c r="Q383" s="5"/>
      <c r="R383" s="5"/>
      <c r="S383" s="5"/>
      <c r="T383" s="5"/>
      <c r="U383" s="5"/>
      <c r="V383" s="5"/>
      <c r="W383" s="5"/>
      <c r="X383" s="5"/>
      <c r="Y383" s="5"/>
      <c r="Z383" s="5"/>
    </row>
    <row r="384" spans="1:26" ht="15.75" customHeight="1">
      <c r="A384" s="1"/>
      <c r="B384" s="16"/>
      <c r="C384" s="5"/>
      <c r="D384" s="3"/>
      <c r="E384" s="4"/>
      <c r="F384" s="4"/>
      <c r="G384" s="5"/>
      <c r="H384" s="5"/>
      <c r="I384" s="5"/>
      <c r="J384" s="6"/>
      <c r="K384" s="2"/>
      <c r="L384" s="5"/>
      <c r="M384" s="32"/>
      <c r="N384" s="5"/>
      <c r="O384" s="5"/>
      <c r="P384" s="5"/>
      <c r="Q384" s="5"/>
      <c r="R384" s="5"/>
      <c r="S384" s="5"/>
      <c r="T384" s="5"/>
      <c r="U384" s="5"/>
      <c r="V384" s="5"/>
      <c r="W384" s="5"/>
      <c r="X384" s="5"/>
      <c r="Y384" s="5"/>
      <c r="Z384" s="5"/>
    </row>
    <row r="385" spans="1:26" ht="15.75" customHeight="1">
      <c r="A385" s="1"/>
      <c r="B385" s="16"/>
      <c r="C385" s="5"/>
      <c r="D385" s="3"/>
      <c r="E385" s="4"/>
      <c r="F385" s="4"/>
      <c r="G385" s="5"/>
      <c r="H385" s="5"/>
      <c r="I385" s="5"/>
      <c r="J385" s="6"/>
      <c r="K385" s="2"/>
      <c r="L385" s="5"/>
      <c r="M385" s="32"/>
      <c r="N385" s="5"/>
      <c r="O385" s="5"/>
      <c r="P385" s="5"/>
      <c r="Q385" s="5"/>
      <c r="R385" s="5"/>
      <c r="S385" s="5"/>
      <c r="T385" s="5"/>
      <c r="U385" s="5"/>
      <c r="V385" s="5"/>
      <c r="W385" s="5"/>
      <c r="X385" s="5"/>
      <c r="Y385" s="5"/>
      <c r="Z385" s="5"/>
    </row>
    <row r="386" spans="1:26" ht="15.75" customHeight="1">
      <c r="A386" s="1"/>
      <c r="B386" s="16"/>
      <c r="C386" s="5"/>
      <c r="D386" s="3"/>
      <c r="E386" s="4"/>
      <c r="F386" s="4"/>
      <c r="G386" s="5"/>
      <c r="H386" s="5"/>
      <c r="I386" s="5"/>
      <c r="J386" s="6"/>
      <c r="K386" s="2"/>
      <c r="L386" s="5"/>
      <c r="M386" s="32"/>
      <c r="N386" s="5"/>
      <c r="O386" s="5"/>
      <c r="P386" s="5"/>
      <c r="Q386" s="5"/>
      <c r="R386" s="5"/>
      <c r="S386" s="5"/>
      <c r="T386" s="5"/>
      <c r="U386" s="5"/>
      <c r="V386" s="5"/>
      <c r="W386" s="5"/>
      <c r="X386" s="5"/>
      <c r="Y386" s="5"/>
      <c r="Z386" s="5"/>
    </row>
    <row r="387" spans="1:26" ht="15.75" customHeight="1">
      <c r="A387" s="1"/>
      <c r="B387" s="16"/>
      <c r="C387" s="5"/>
      <c r="D387" s="3"/>
      <c r="E387" s="4"/>
      <c r="F387" s="4"/>
      <c r="G387" s="5"/>
      <c r="H387" s="5"/>
      <c r="I387" s="5"/>
      <c r="J387" s="6"/>
      <c r="K387" s="2"/>
      <c r="L387" s="5"/>
      <c r="M387" s="32"/>
      <c r="N387" s="5"/>
      <c r="O387" s="5"/>
      <c r="P387" s="5"/>
      <c r="Q387" s="5"/>
      <c r="R387" s="5"/>
      <c r="S387" s="5"/>
      <c r="T387" s="5"/>
      <c r="U387" s="5"/>
      <c r="V387" s="5"/>
      <c r="W387" s="5"/>
      <c r="X387" s="5"/>
      <c r="Y387" s="5"/>
      <c r="Z387" s="5"/>
    </row>
    <row r="388" spans="1:26" ht="15.75" customHeight="1">
      <c r="A388" s="1"/>
      <c r="B388" s="16"/>
      <c r="C388" s="5"/>
      <c r="D388" s="3"/>
      <c r="E388" s="4"/>
      <c r="F388" s="4"/>
      <c r="G388" s="5"/>
      <c r="H388" s="5"/>
      <c r="I388" s="5"/>
      <c r="J388" s="6"/>
      <c r="K388" s="2"/>
      <c r="L388" s="5"/>
      <c r="M388" s="32"/>
      <c r="N388" s="5"/>
      <c r="O388" s="5"/>
      <c r="P388" s="5"/>
      <c r="Q388" s="5"/>
      <c r="R388" s="5"/>
      <c r="S388" s="5"/>
      <c r="T388" s="5"/>
      <c r="U388" s="5"/>
      <c r="V388" s="5"/>
      <c r="W388" s="5"/>
      <c r="X388" s="5"/>
      <c r="Y388" s="5"/>
      <c r="Z388" s="5"/>
    </row>
    <row r="389" spans="1:26" ht="15.75" customHeight="1">
      <c r="A389" s="1"/>
      <c r="B389" s="16"/>
      <c r="C389" s="5"/>
      <c r="D389" s="3"/>
      <c r="E389" s="4"/>
      <c r="F389" s="4"/>
      <c r="G389" s="5"/>
      <c r="H389" s="5"/>
      <c r="I389" s="5"/>
      <c r="J389" s="6"/>
      <c r="K389" s="2"/>
      <c r="L389" s="5"/>
      <c r="M389" s="32"/>
      <c r="N389" s="5"/>
      <c r="O389" s="5"/>
      <c r="P389" s="5"/>
      <c r="Q389" s="5"/>
      <c r="R389" s="5"/>
      <c r="S389" s="5"/>
      <c r="T389" s="5"/>
      <c r="U389" s="5"/>
      <c r="V389" s="5"/>
      <c r="W389" s="5"/>
      <c r="X389" s="5"/>
      <c r="Y389" s="5"/>
      <c r="Z389" s="5"/>
    </row>
    <row r="390" spans="1:26" ht="15.75" customHeight="1">
      <c r="A390" s="1"/>
      <c r="B390" s="16"/>
      <c r="C390" s="5"/>
      <c r="D390" s="3"/>
      <c r="E390" s="4"/>
      <c r="F390" s="4"/>
      <c r="G390" s="5"/>
      <c r="H390" s="5"/>
      <c r="I390" s="5"/>
      <c r="J390" s="6"/>
      <c r="K390" s="2"/>
      <c r="L390" s="5"/>
      <c r="M390" s="32"/>
      <c r="N390" s="5"/>
      <c r="O390" s="5"/>
      <c r="P390" s="5"/>
      <c r="Q390" s="5"/>
      <c r="R390" s="5"/>
      <c r="S390" s="5"/>
      <c r="T390" s="5"/>
      <c r="U390" s="5"/>
      <c r="V390" s="5"/>
      <c r="W390" s="5"/>
      <c r="X390" s="5"/>
      <c r="Y390" s="5"/>
      <c r="Z390" s="5"/>
    </row>
    <row r="391" spans="1:26" ht="15.75" customHeight="1">
      <c r="A391" s="1"/>
      <c r="B391" s="16"/>
      <c r="C391" s="5"/>
      <c r="D391" s="3"/>
      <c r="E391" s="4"/>
      <c r="F391" s="4"/>
      <c r="G391" s="5"/>
      <c r="H391" s="5"/>
      <c r="I391" s="5"/>
      <c r="J391" s="6"/>
      <c r="K391" s="2"/>
      <c r="L391" s="5"/>
      <c r="M391" s="32"/>
      <c r="N391" s="5"/>
      <c r="O391" s="5"/>
      <c r="P391" s="5"/>
      <c r="Q391" s="5"/>
      <c r="R391" s="5"/>
      <c r="S391" s="5"/>
      <c r="T391" s="5"/>
      <c r="U391" s="5"/>
      <c r="V391" s="5"/>
      <c r="W391" s="5"/>
      <c r="X391" s="5"/>
      <c r="Y391" s="5"/>
      <c r="Z391" s="5"/>
    </row>
    <row r="392" spans="1:26" ht="15.75" customHeight="1">
      <c r="A392" s="1"/>
      <c r="B392" s="16"/>
      <c r="C392" s="5"/>
      <c r="D392" s="3"/>
      <c r="E392" s="4"/>
      <c r="F392" s="4"/>
      <c r="G392" s="5"/>
      <c r="H392" s="5"/>
      <c r="I392" s="5"/>
      <c r="J392" s="6"/>
      <c r="K392" s="2"/>
      <c r="L392" s="5"/>
      <c r="M392" s="32"/>
      <c r="N392" s="5"/>
      <c r="O392" s="5"/>
      <c r="P392" s="5"/>
      <c r="Q392" s="5"/>
      <c r="R392" s="5"/>
      <c r="S392" s="5"/>
      <c r="T392" s="5"/>
      <c r="U392" s="5"/>
      <c r="V392" s="5"/>
      <c r="W392" s="5"/>
      <c r="X392" s="5"/>
      <c r="Y392" s="5"/>
      <c r="Z392" s="5"/>
    </row>
    <row r="393" spans="1:26" ht="15.75" customHeight="1">
      <c r="A393" s="1"/>
      <c r="B393" s="16"/>
      <c r="C393" s="5"/>
      <c r="D393" s="3"/>
      <c r="E393" s="4"/>
      <c r="F393" s="4"/>
      <c r="G393" s="5"/>
      <c r="H393" s="5"/>
      <c r="I393" s="5"/>
      <c r="J393" s="6"/>
      <c r="K393" s="2"/>
      <c r="L393" s="5"/>
      <c r="M393" s="32"/>
      <c r="N393" s="5"/>
      <c r="O393" s="5"/>
      <c r="P393" s="5"/>
      <c r="Q393" s="5"/>
      <c r="R393" s="5"/>
      <c r="S393" s="5"/>
      <c r="T393" s="5"/>
      <c r="U393" s="5"/>
      <c r="V393" s="5"/>
      <c r="W393" s="5"/>
      <c r="X393" s="5"/>
      <c r="Y393" s="5"/>
      <c r="Z393" s="5"/>
    </row>
    <row r="394" spans="1:26" ht="15.75" customHeight="1">
      <c r="A394" s="1"/>
      <c r="B394" s="16"/>
      <c r="C394" s="5"/>
      <c r="D394" s="3"/>
      <c r="E394" s="4"/>
      <c r="F394" s="4"/>
      <c r="G394" s="5"/>
      <c r="H394" s="5"/>
      <c r="I394" s="5"/>
      <c r="J394" s="6"/>
      <c r="K394" s="2"/>
      <c r="L394" s="5"/>
      <c r="M394" s="32"/>
      <c r="N394" s="5"/>
      <c r="O394" s="5"/>
      <c r="P394" s="5"/>
      <c r="Q394" s="5"/>
      <c r="R394" s="5"/>
      <c r="S394" s="5"/>
      <c r="T394" s="5"/>
      <c r="U394" s="5"/>
      <c r="V394" s="5"/>
      <c r="W394" s="5"/>
      <c r="X394" s="5"/>
      <c r="Y394" s="5"/>
      <c r="Z394" s="5"/>
    </row>
    <row r="395" spans="1:26" ht="15.75" customHeight="1">
      <c r="A395" s="1"/>
      <c r="B395" s="16"/>
      <c r="C395" s="5"/>
      <c r="D395" s="3"/>
      <c r="E395" s="4"/>
      <c r="F395" s="4"/>
      <c r="G395" s="5"/>
      <c r="H395" s="5"/>
      <c r="I395" s="5"/>
      <c r="J395" s="6"/>
      <c r="K395" s="2"/>
      <c r="L395" s="5"/>
      <c r="M395" s="32"/>
      <c r="N395" s="5"/>
      <c r="O395" s="5"/>
      <c r="P395" s="5"/>
      <c r="Q395" s="5"/>
      <c r="R395" s="5"/>
      <c r="S395" s="5"/>
      <c r="T395" s="5"/>
      <c r="U395" s="5"/>
      <c r="V395" s="5"/>
      <c r="W395" s="5"/>
      <c r="X395" s="5"/>
      <c r="Y395" s="5"/>
      <c r="Z395" s="5"/>
    </row>
    <row r="396" spans="1:26" ht="15.75" customHeight="1">
      <c r="A396" s="1"/>
      <c r="B396" s="16"/>
      <c r="C396" s="5"/>
      <c r="D396" s="3"/>
      <c r="E396" s="4"/>
      <c r="F396" s="4"/>
      <c r="G396" s="5"/>
      <c r="H396" s="5"/>
      <c r="I396" s="5"/>
      <c r="J396" s="6"/>
      <c r="K396" s="2"/>
      <c r="L396" s="5"/>
      <c r="M396" s="32"/>
      <c r="N396" s="5"/>
      <c r="O396" s="5"/>
      <c r="P396" s="5"/>
      <c r="Q396" s="5"/>
      <c r="R396" s="5"/>
      <c r="S396" s="5"/>
      <c r="T396" s="5"/>
      <c r="U396" s="5"/>
      <c r="V396" s="5"/>
      <c r="W396" s="5"/>
      <c r="X396" s="5"/>
      <c r="Y396" s="5"/>
      <c r="Z396" s="5"/>
    </row>
    <row r="397" spans="1:26" ht="15.75" customHeight="1">
      <c r="A397" s="1"/>
      <c r="B397" s="16"/>
      <c r="C397" s="5"/>
      <c r="D397" s="3"/>
      <c r="E397" s="4"/>
      <c r="F397" s="4"/>
      <c r="G397" s="5"/>
      <c r="H397" s="5"/>
      <c r="I397" s="5"/>
      <c r="J397" s="6"/>
      <c r="K397" s="2"/>
      <c r="L397" s="5"/>
      <c r="M397" s="32"/>
      <c r="N397" s="5"/>
      <c r="O397" s="5"/>
      <c r="P397" s="5"/>
      <c r="Q397" s="5"/>
      <c r="R397" s="5"/>
      <c r="S397" s="5"/>
      <c r="T397" s="5"/>
      <c r="U397" s="5"/>
      <c r="V397" s="5"/>
      <c r="W397" s="5"/>
      <c r="X397" s="5"/>
      <c r="Y397" s="5"/>
      <c r="Z397" s="5"/>
    </row>
    <row r="398" spans="1:26" ht="15.75" customHeight="1">
      <c r="A398" s="1"/>
      <c r="B398" s="16"/>
      <c r="C398" s="5"/>
      <c r="D398" s="3"/>
      <c r="E398" s="4"/>
      <c r="F398" s="4"/>
      <c r="G398" s="5"/>
      <c r="H398" s="5"/>
      <c r="I398" s="5"/>
      <c r="J398" s="6"/>
      <c r="K398" s="2"/>
      <c r="L398" s="5"/>
      <c r="M398" s="32"/>
      <c r="N398" s="5"/>
      <c r="O398" s="5"/>
      <c r="P398" s="5"/>
      <c r="Q398" s="5"/>
      <c r="R398" s="5"/>
      <c r="S398" s="5"/>
      <c r="T398" s="5"/>
      <c r="U398" s="5"/>
      <c r="V398" s="5"/>
      <c r="W398" s="5"/>
      <c r="X398" s="5"/>
      <c r="Y398" s="5"/>
      <c r="Z398" s="5"/>
    </row>
    <row r="399" spans="1:26" ht="15.75" customHeight="1">
      <c r="A399" s="1"/>
      <c r="B399" s="16"/>
      <c r="C399" s="5"/>
      <c r="D399" s="3"/>
      <c r="E399" s="4"/>
      <c r="F399" s="4"/>
      <c r="G399" s="5"/>
      <c r="H399" s="5"/>
      <c r="I399" s="5"/>
      <c r="J399" s="6"/>
      <c r="K399" s="2"/>
      <c r="L399" s="5"/>
      <c r="M399" s="32"/>
      <c r="N399" s="5"/>
      <c r="O399" s="5"/>
      <c r="P399" s="5"/>
      <c r="Q399" s="5"/>
      <c r="R399" s="5"/>
      <c r="S399" s="5"/>
      <c r="T399" s="5"/>
      <c r="U399" s="5"/>
      <c r="V399" s="5"/>
      <c r="W399" s="5"/>
      <c r="X399" s="5"/>
      <c r="Y399" s="5"/>
      <c r="Z399" s="5"/>
    </row>
    <row r="400" spans="1:26" ht="15.75" customHeight="1">
      <c r="A400" s="1"/>
      <c r="B400" s="16"/>
      <c r="C400" s="5"/>
      <c r="D400" s="3"/>
      <c r="E400" s="4"/>
      <c r="F400" s="4"/>
      <c r="G400" s="5"/>
      <c r="H400" s="5"/>
      <c r="I400" s="5"/>
      <c r="J400" s="6"/>
      <c r="K400" s="2"/>
      <c r="L400" s="5"/>
      <c r="M400" s="32"/>
      <c r="N400" s="5"/>
      <c r="O400" s="5"/>
      <c r="P400" s="5"/>
      <c r="Q400" s="5"/>
      <c r="R400" s="5"/>
      <c r="S400" s="5"/>
      <c r="T400" s="5"/>
      <c r="U400" s="5"/>
      <c r="V400" s="5"/>
      <c r="W400" s="5"/>
      <c r="X400" s="5"/>
      <c r="Y400" s="5"/>
      <c r="Z400" s="5"/>
    </row>
    <row r="401" spans="1:26" ht="15.75" customHeight="1">
      <c r="A401" s="1"/>
      <c r="B401" s="16"/>
      <c r="C401" s="5"/>
      <c r="D401" s="3"/>
      <c r="E401" s="4"/>
      <c r="F401" s="4"/>
      <c r="G401" s="5"/>
      <c r="H401" s="5"/>
      <c r="I401" s="5"/>
      <c r="J401" s="6"/>
      <c r="K401" s="2"/>
      <c r="L401" s="5"/>
      <c r="M401" s="32"/>
      <c r="N401" s="5"/>
      <c r="O401" s="5"/>
      <c r="P401" s="5"/>
      <c r="Q401" s="5"/>
      <c r="R401" s="5"/>
      <c r="S401" s="5"/>
      <c r="T401" s="5"/>
      <c r="U401" s="5"/>
      <c r="V401" s="5"/>
      <c r="W401" s="5"/>
      <c r="X401" s="5"/>
      <c r="Y401" s="5"/>
      <c r="Z401" s="5"/>
    </row>
    <row r="402" spans="1:26" ht="15.75" customHeight="1">
      <c r="A402" s="1"/>
      <c r="B402" s="16"/>
      <c r="C402" s="5"/>
      <c r="D402" s="3"/>
      <c r="E402" s="4"/>
      <c r="F402" s="4"/>
      <c r="G402" s="5"/>
      <c r="H402" s="5"/>
      <c r="I402" s="5"/>
      <c r="J402" s="6"/>
      <c r="K402" s="2"/>
      <c r="L402" s="5"/>
      <c r="M402" s="32"/>
      <c r="N402" s="5"/>
      <c r="O402" s="5"/>
      <c r="P402" s="5"/>
      <c r="Q402" s="5"/>
      <c r="R402" s="5"/>
      <c r="S402" s="5"/>
      <c r="T402" s="5"/>
      <c r="U402" s="5"/>
      <c r="V402" s="5"/>
      <c r="W402" s="5"/>
      <c r="X402" s="5"/>
      <c r="Y402" s="5"/>
      <c r="Z402" s="5"/>
    </row>
    <row r="403" spans="1:26" ht="15.75" customHeight="1">
      <c r="A403" s="1"/>
      <c r="B403" s="16"/>
      <c r="C403" s="5"/>
      <c r="D403" s="3"/>
      <c r="E403" s="4"/>
      <c r="F403" s="4"/>
      <c r="G403" s="5"/>
      <c r="H403" s="5"/>
      <c r="I403" s="5"/>
      <c r="J403" s="6"/>
      <c r="K403" s="2"/>
      <c r="L403" s="5"/>
      <c r="M403" s="32"/>
      <c r="N403" s="5"/>
      <c r="O403" s="5"/>
      <c r="P403" s="5"/>
      <c r="Q403" s="5"/>
      <c r="R403" s="5"/>
      <c r="S403" s="5"/>
      <c r="T403" s="5"/>
      <c r="U403" s="5"/>
      <c r="V403" s="5"/>
      <c r="W403" s="5"/>
      <c r="X403" s="5"/>
      <c r="Y403" s="5"/>
      <c r="Z403" s="5"/>
    </row>
    <row r="404" spans="1:26" ht="15.75" customHeight="1">
      <c r="A404" s="1"/>
      <c r="B404" s="16"/>
      <c r="C404" s="5"/>
      <c r="D404" s="3"/>
      <c r="E404" s="4"/>
      <c r="F404" s="4"/>
      <c r="G404" s="5"/>
      <c r="H404" s="5"/>
      <c r="I404" s="5"/>
      <c r="J404" s="6"/>
      <c r="K404" s="2"/>
      <c r="L404" s="5"/>
      <c r="M404" s="32"/>
      <c r="N404" s="5"/>
      <c r="O404" s="5"/>
      <c r="P404" s="5"/>
      <c r="Q404" s="5"/>
      <c r="R404" s="5"/>
      <c r="S404" s="5"/>
      <c r="T404" s="5"/>
      <c r="U404" s="5"/>
      <c r="V404" s="5"/>
      <c r="W404" s="5"/>
      <c r="X404" s="5"/>
      <c r="Y404" s="5"/>
      <c r="Z404" s="5"/>
    </row>
    <row r="405" spans="1:26" ht="15.75" customHeight="1">
      <c r="A405" s="1"/>
      <c r="B405" s="16"/>
      <c r="C405" s="5"/>
      <c r="D405" s="3"/>
      <c r="E405" s="4"/>
      <c r="F405" s="4"/>
      <c r="G405" s="5"/>
      <c r="H405" s="5"/>
      <c r="I405" s="5"/>
      <c r="J405" s="6"/>
      <c r="K405" s="2"/>
      <c r="L405" s="5"/>
      <c r="M405" s="32"/>
      <c r="N405" s="5"/>
      <c r="O405" s="5"/>
      <c r="P405" s="5"/>
      <c r="Q405" s="5"/>
      <c r="R405" s="5"/>
      <c r="S405" s="5"/>
      <c r="T405" s="5"/>
      <c r="U405" s="5"/>
      <c r="V405" s="5"/>
      <c r="W405" s="5"/>
      <c r="X405" s="5"/>
      <c r="Y405" s="5"/>
      <c r="Z405" s="5"/>
    </row>
    <row r="406" spans="1:26" ht="15.75" customHeight="1">
      <c r="A406" s="1"/>
      <c r="B406" s="16"/>
      <c r="C406" s="5"/>
      <c r="D406" s="3"/>
      <c r="E406" s="4"/>
      <c r="F406" s="4"/>
      <c r="G406" s="5"/>
      <c r="H406" s="5"/>
      <c r="I406" s="5"/>
      <c r="J406" s="6"/>
      <c r="K406" s="2"/>
      <c r="L406" s="5"/>
      <c r="M406" s="32"/>
      <c r="N406" s="5"/>
      <c r="O406" s="5"/>
      <c r="P406" s="5"/>
      <c r="Q406" s="5"/>
      <c r="R406" s="5"/>
      <c r="S406" s="5"/>
      <c r="T406" s="5"/>
      <c r="U406" s="5"/>
      <c r="V406" s="5"/>
      <c r="W406" s="5"/>
      <c r="X406" s="5"/>
      <c r="Y406" s="5"/>
      <c r="Z406" s="5"/>
    </row>
    <row r="407" spans="1:26" ht="15.75" customHeight="1">
      <c r="A407" s="1"/>
      <c r="B407" s="16"/>
      <c r="C407" s="5"/>
      <c r="D407" s="3"/>
      <c r="E407" s="4"/>
      <c r="F407" s="4"/>
      <c r="G407" s="5"/>
      <c r="H407" s="5"/>
      <c r="I407" s="5"/>
      <c r="J407" s="6"/>
      <c r="K407" s="2"/>
      <c r="L407" s="5"/>
      <c r="M407" s="32"/>
      <c r="N407" s="5"/>
      <c r="O407" s="5"/>
      <c r="P407" s="5"/>
      <c r="Q407" s="5"/>
      <c r="R407" s="5"/>
      <c r="S407" s="5"/>
      <c r="T407" s="5"/>
      <c r="U407" s="5"/>
      <c r="V407" s="5"/>
      <c r="W407" s="5"/>
      <c r="X407" s="5"/>
      <c r="Y407" s="5"/>
      <c r="Z407" s="5"/>
    </row>
    <row r="408" spans="1:26" ht="15.75" customHeight="1">
      <c r="A408" s="1"/>
      <c r="B408" s="16"/>
      <c r="C408" s="5"/>
      <c r="D408" s="3"/>
      <c r="E408" s="4"/>
      <c r="F408" s="4"/>
      <c r="G408" s="5"/>
      <c r="H408" s="5"/>
      <c r="I408" s="5"/>
      <c r="J408" s="6"/>
      <c r="K408" s="2"/>
      <c r="L408" s="5"/>
      <c r="M408" s="32"/>
      <c r="N408" s="5"/>
      <c r="O408" s="5"/>
      <c r="P408" s="5"/>
      <c r="Q408" s="5"/>
      <c r="R408" s="5"/>
      <c r="S408" s="5"/>
      <c r="T408" s="5"/>
      <c r="U408" s="5"/>
      <c r="V408" s="5"/>
      <c r="W408" s="5"/>
      <c r="X408" s="5"/>
      <c r="Y408" s="5"/>
      <c r="Z408" s="5"/>
    </row>
    <row r="409" spans="1:26" ht="15.75" customHeight="1">
      <c r="A409" s="1"/>
      <c r="B409" s="16"/>
      <c r="C409" s="5"/>
      <c r="D409" s="3"/>
      <c r="E409" s="4"/>
      <c r="F409" s="4"/>
      <c r="G409" s="5"/>
      <c r="H409" s="5"/>
      <c r="I409" s="5"/>
      <c r="J409" s="6"/>
      <c r="K409" s="2"/>
      <c r="L409" s="5"/>
      <c r="M409" s="32"/>
      <c r="N409" s="5"/>
      <c r="O409" s="5"/>
      <c r="P409" s="5"/>
      <c r="Q409" s="5"/>
      <c r="R409" s="5"/>
      <c r="S409" s="5"/>
      <c r="T409" s="5"/>
      <c r="U409" s="5"/>
      <c r="V409" s="5"/>
      <c r="W409" s="5"/>
      <c r="X409" s="5"/>
      <c r="Y409" s="5"/>
      <c r="Z409" s="5"/>
    </row>
    <row r="410" spans="1:26" ht="15.75" customHeight="1">
      <c r="A410" s="1"/>
      <c r="B410" s="16"/>
      <c r="C410" s="5"/>
      <c r="D410" s="3"/>
      <c r="E410" s="4"/>
      <c r="F410" s="4"/>
      <c r="G410" s="5"/>
      <c r="H410" s="5"/>
      <c r="I410" s="5"/>
      <c r="J410" s="6"/>
      <c r="K410" s="2"/>
      <c r="L410" s="5"/>
      <c r="M410" s="32"/>
      <c r="N410" s="5"/>
      <c r="O410" s="5"/>
      <c r="P410" s="5"/>
      <c r="Q410" s="5"/>
      <c r="R410" s="5"/>
      <c r="S410" s="5"/>
      <c r="T410" s="5"/>
      <c r="U410" s="5"/>
      <c r="V410" s="5"/>
      <c r="W410" s="5"/>
      <c r="X410" s="5"/>
      <c r="Y410" s="5"/>
      <c r="Z410" s="5"/>
    </row>
    <row r="411" spans="1:26" ht="15.75" customHeight="1">
      <c r="A411" s="1"/>
      <c r="B411" s="16"/>
      <c r="C411" s="5"/>
      <c r="D411" s="3"/>
      <c r="E411" s="4"/>
      <c r="F411" s="4"/>
      <c r="G411" s="5"/>
      <c r="H411" s="5"/>
      <c r="I411" s="5"/>
      <c r="J411" s="6"/>
      <c r="K411" s="2"/>
      <c r="L411" s="5"/>
      <c r="M411" s="32"/>
      <c r="N411" s="5"/>
      <c r="O411" s="5"/>
      <c r="P411" s="5"/>
      <c r="Q411" s="5"/>
      <c r="R411" s="5"/>
      <c r="S411" s="5"/>
      <c r="T411" s="5"/>
      <c r="U411" s="5"/>
      <c r="V411" s="5"/>
      <c r="W411" s="5"/>
      <c r="X411" s="5"/>
      <c r="Y411" s="5"/>
      <c r="Z411" s="5"/>
    </row>
    <row r="412" spans="1:26" ht="15.75" customHeight="1">
      <c r="A412" s="1"/>
      <c r="B412" s="16"/>
      <c r="C412" s="5"/>
      <c r="D412" s="3"/>
      <c r="E412" s="4"/>
      <c r="F412" s="4"/>
      <c r="G412" s="5"/>
      <c r="H412" s="5"/>
      <c r="I412" s="5"/>
      <c r="J412" s="6"/>
      <c r="K412" s="2"/>
      <c r="L412" s="5"/>
      <c r="M412" s="32"/>
      <c r="N412" s="5"/>
      <c r="O412" s="5"/>
      <c r="P412" s="5"/>
      <c r="Q412" s="5"/>
      <c r="R412" s="5"/>
      <c r="S412" s="5"/>
      <c r="T412" s="5"/>
      <c r="U412" s="5"/>
      <c r="V412" s="5"/>
      <c r="W412" s="5"/>
      <c r="X412" s="5"/>
      <c r="Y412" s="5"/>
      <c r="Z412" s="5"/>
    </row>
    <row r="413" spans="1:26" ht="15.75" customHeight="1">
      <c r="A413" s="1"/>
      <c r="B413" s="16"/>
      <c r="C413" s="5"/>
      <c r="D413" s="3"/>
      <c r="E413" s="4"/>
      <c r="F413" s="4"/>
      <c r="G413" s="5"/>
      <c r="H413" s="5"/>
      <c r="I413" s="5"/>
      <c r="J413" s="6"/>
      <c r="K413" s="2"/>
      <c r="L413" s="5"/>
      <c r="M413" s="32"/>
      <c r="N413" s="5"/>
      <c r="O413" s="5"/>
      <c r="P413" s="5"/>
      <c r="Q413" s="5"/>
      <c r="R413" s="5"/>
      <c r="S413" s="5"/>
      <c r="T413" s="5"/>
      <c r="U413" s="5"/>
      <c r="V413" s="5"/>
      <c r="W413" s="5"/>
      <c r="X413" s="5"/>
      <c r="Y413" s="5"/>
      <c r="Z413" s="5"/>
    </row>
    <row r="414" spans="1:26" ht="15.75" customHeight="1">
      <c r="A414" s="1"/>
      <c r="B414" s="16"/>
      <c r="C414" s="5"/>
      <c r="D414" s="3"/>
      <c r="E414" s="4"/>
      <c r="F414" s="4"/>
      <c r="G414" s="5"/>
      <c r="H414" s="5"/>
      <c r="I414" s="5"/>
      <c r="J414" s="6"/>
      <c r="K414" s="2"/>
      <c r="L414" s="5"/>
      <c r="M414" s="32"/>
      <c r="N414" s="5"/>
      <c r="O414" s="5"/>
      <c r="P414" s="5"/>
      <c r="Q414" s="5"/>
      <c r="R414" s="5"/>
      <c r="S414" s="5"/>
      <c r="T414" s="5"/>
      <c r="U414" s="5"/>
      <c r="V414" s="5"/>
      <c r="W414" s="5"/>
      <c r="X414" s="5"/>
      <c r="Y414" s="5"/>
      <c r="Z414" s="5"/>
    </row>
    <row r="415" spans="1:26" ht="15.75" customHeight="1">
      <c r="A415" s="1"/>
      <c r="B415" s="16"/>
      <c r="C415" s="5"/>
      <c r="D415" s="3"/>
      <c r="E415" s="4"/>
      <c r="F415" s="4"/>
      <c r="G415" s="5"/>
      <c r="H415" s="5"/>
      <c r="I415" s="5"/>
      <c r="J415" s="6"/>
      <c r="K415" s="2"/>
      <c r="L415" s="5"/>
      <c r="M415" s="32"/>
      <c r="N415" s="5"/>
      <c r="O415" s="5"/>
      <c r="P415" s="5"/>
      <c r="Q415" s="5"/>
      <c r="R415" s="5"/>
      <c r="S415" s="5"/>
      <c r="T415" s="5"/>
      <c r="U415" s="5"/>
      <c r="V415" s="5"/>
      <c r="W415" s="5"/>
      <c r="X415" s="5"/>
      <c r="Y415" s="5"/>
      <c r="Z415" s="5"/>
    </row>
    <row r="416" spans="1:26" ht="15.75" customHeight="1">
      <c r="A416" s="1"/>
      <c r="B416" s="16"/>
      <c r="C416" s="5"/>
      <c r="D416" s="3"/>
      <c r="E416" s="4"/>
      <c r="F416" s="4"/>
      <c r="G416" s="5"/>
      <c r="H416" s="5"/>
      <c r="I416" s="5"/>
      <c r="J416" s="6"/>
      <c r="K416" s="2"/>
      <c r="L416" s="5"/>
      <c r="M416" s="32"/>
      <c r="N416" s="5"/>
      <c r="O416" s="5"/>
      <c r="P416" s="5"/>
      <c r="Q416" s="5"/>
      <c r="R416" s="5"/>
      <c r="S416" s="5"/>
      <c r="T416" s="5"/>
      <c r="U416" s="5"/>
      <c r="V416" s="5"/>
      <c r="W416" s="5"/>
      <c r="X416" s="5"/>
      <c r="Y416" s="5"/>
      <c r="Z416" s="5"/>
    </row>
    <row r="417" spans="1:26" ht="15.75" customHeight="1">
      <c r="A417" s="1"/>
      <c r="B417" s="16"/>
      <c r="C417" s="5"/>
      <c r="D417" s="3"/>
      <c r="E417" s="4"/>
      <c r="F417" s="4"/>
      <c r="G417" s="5"/>
      <c r="H417" s="5"/>
      <c r="I417" s="5"/>
      <c r="J417" s="6"/>
      <c r="K417" s="2"/>
      <c r="L417" s="5"/>
      <c r="M417" s="32"/>
      <c r="N417" s="5"/>
      <c r="O417" s="5"/>
      <c r="P417" s="5"/>
      <c r="Q417" s="5"/>
      <c r="R417" s="5"/>
      <c r="S417" s="5"/>
      <c r="T417" s="5"/>
      <c r="U417" s="5"/>
      <c r="V417" s="5"/>
      <c r="W417" s="5"/>
      <c r="X417" s="5"/>
      <c r="Y417" s="5"/>
      <c r="Z417" s="5"/>
    </row>
    <row r="418" spans="1:26" ht="15.75" customHeight="1">
      <c r="A418" s="1"/>
      <c r="B418" s="16"/>
      <c r="C418" s="5"/>
      <c r="D418" s="3"/>
      <c r="E418" s="4"/>
      <c r="F418" s="4"/>
      <c r="G418" s="5"/>
      <c r="H418" s="5"/>
      <c r="I418" s="5"/>
      <c r="J418" s="6"/>
      <c r="K418" s="2"/>
      <c r="L418" s="5"/>
      <c r="M418" s="32"/>
      <c r="N418" s="5"/>
      <c r="O418" s="5"/>
      <c r="P418" s="5"/>
      <c r="Q418" s="5"/>
      <c r="R418" s="5"/>
      <c r="S418" s="5"/>
      <c r="T418" s="5"/>
      <c r="U418" s="5"/>
      <c r="V418" s="5"/>
      <c r="W418" s="5"/>
      <c r="X418" s="5"/>
      <c r="Y418" s="5"/>
      <c r="Z418" s="5"/>
    </row>
    <row r="419" spans="1:26" ht="15.75" customHeight="1">
      <c r="A419" s="1"/>
      <c r="B419" s="16"/>
      <c r="C419" s="5"/>
      <c r="D419" s="3"/>
      <c r="E419" s="4"/>
      <c r="F419" s="4"/>
      <c r="G419" s="5"/>
      <c r="H419" s="5"/>
      <c r="I419" s="5"/>
      <c r="J419" s="6"/>
      <c r="K419" s="2"/>
      <c r="L419" s="5"/>
      <c r="M419" s="32"/>
      <c r="N419" s="5"/>
      <c r="O419" s="5"/>
      <c r="P419" s="5"/>
      <c r="Q419" s="5"/>
      <c r="R419" s="5"/>
      <c r="S419" s="5"/>
      <c r="T419" s="5"/>
      <c r="U419" s="5"/>
      <c r="V419" s="5"/>
      <c r="W419" s="5"/>
      <c r="X419" s="5"/>
      <c r="Y419" s="5"/>
      <c r="Z419" s="5"/>
    </row>
    <row r="420" spans="1:26" ht="15.75" customHeight="1">
      <c r="A420" s="1"/>
      <c r="B420" s="16"/>
      <c r="C420" s="5"/>
      <c r="D420" s="3"/>
      <c r="E420" s="4"/>
      <c r="F420" s="4"/>
      <c r="G420" s="5"/>
      <c r="H420" s="5"/>
      <c r="I420" s="5"/>
      <c r="J420" s="6"/>
      <c r="K420" s="2"/>
      <c r="L420" s="5"/>
      <c r="M420" s="32"/>
      <c r="N420" s="5"/>
      <c r="O420" s="5"/>
      <c r="P420" s="5"/>
      <c r="Q420" s="5"/>
      <c r="R420" s="5"/>
      <c r="S420" s="5"/>
      <c r="T420" s="5"/>
      <c r="U420" s="5"/>
      <c r="V420" s="5"/>
      <c r="W420" s="5"/>
      <c r="X420" s="5"/>
      <c r="Y420" s="5"/>
      <c r="Z420" s="5"/>
    </row>
    <row r="421" spans="1:26" ht="15.75" customHeight="1">
      <c r="A421" s="1"/>
      <c r="B421" s="16"/>
      <c r="C421" s="5"/>
      <c r="D421" s="3"/>
      <c r="E421" s="4"/>
      <c r="F421" s="4"/>
      <c r="G421" s="5"/>
      <c r="H421" s="5"/>
      <c r="I421" s="5"/>
      <c r="J421" s="6"/>
      <c r="K421" s="2"/>
      <c r="L421" s="5"/>
      <c r="M421" s="32"/>
      <c r="N421" s="5"/>
      <c r="O421" s="5"/>
      <c r="P421" s="5"/>
      <c r="Q421" s="5"/>
      <c r="R421" s="5"/>
      <c r="S421" s="5"/>
      <c r="T421" s="5"/>
      <c r="U421" s="5"/>
      <c r="V421" s="5"/>
      <c r="W421" s="5"/>
      <c r="X421" s="5"/>
      <c r="Y421" s="5"/>
      <c r="Z421" s="5"/>
    </row>
    <row r="422" spans="1:26" ht="15.75" customHeight="1">
      <c r="A422" s="1"/>
      <c r="B422" s="16"/>
      <c r="C422" s="5"/>
      <c r="D422" s="3"/>
      <c r="E422" s="4"/>
      <c r="F422" s="4"/>
      <c r="G422" s="5"/>
      <c r="H422" s="5"/>
      <c r="I422" s="5"/>
      <c r="J422" s="6"/>
      <c r="K422" s="2"/>
      <c r="L422" s="5"/>
      <c r="M422" s="32"/>
      <c r="N422" s="5"/>
      <c r="O422" s="5"/>
      <c r="P422" s="5"/>
      <c r="Q422" s="5"/>
      <c r="R422" s="5"/>
      <c r="S422" s="5"/>
      <c r="T422" s="5"/>
      <c r="U422" s="5"/>
      <c r="V422" s="5"/>
      <c r="W422" s="5"/>
      <c r="X422" s="5"/>
      <c r="Y422" s="5"/>
      <c r="Z422" s="5"/>
    </row>
    <row r="423" spans="1:26" ht="15.75" customHeight="1">
      <c r="A423" s="1"/>
      <c r="B423" s="16"/>
      <c r="C423" s="5"/>
      <c r="D423" s="3"/>
      <c r="E423" s="4"/>
      <c r="F423" s="4"/>
      <c r="G423" s="5"/>
      <c r="H423" s="5"/>
      <c r="I423" s="5"/>
      <c r="J423" s="6"/>
      <c r="K423" s="2"/>
      <c r="L423" s="5"/>
      <c r="M423" s="32"/>
      <c r="N423" s="5"/>
      <c r="O423" s="5"/>
      <c r="P423" s="5"/>
      <c r="Q423" s="5"/>
      <c r="R423" s="5"/>
      <c r="S423" s="5"/>
      <c r="T423" s="5"/>
      <c r="U423" s="5"/>
      <c r="V423" s="5"/>
      <c r="W423" s="5"/>
      <c r="X423" s="5"/>
      <c r="Y423" s="5"/>
      <c r="Z423" s="5"/>
    </row>
    <row r="424" spans="1:26" ht="15.75" customHeight="1">
      <c r="A424" s="1"/>
      <c r="B424" s="16"/>
      <c r="C424" s="5"/>
      <c r="D424" s="3"/>
      <c r="E424" s="4"/>
      <c r="F424" s="4"/>
      <c r="G424" s="5"/>
      <c r="H424" s="5"/>
      <c r="I424" s="5"/>
      <c r="J424" s="6"/>
      <c r="K424" s="2"/>
      <c r="L424" s="5"/>
      <c r="M424" s="32"/>
      <c r="N424" s="5"/>
      <c r="O424" s="5"/>
      <c r="P424" s="5"/>
      <c r="Q424" s="5"/>
      <c r="R424" s="5"/>
      <c r="S424" s="5"/>
      <c r="T424" s="5"/>
      <c r="U424" s="5"/>
      <c r="V424" s="5"/>
      <c r="W424" s="5"/>
      <c r="X424" s="5"/>
      <c r="Y424" s="5"/>
      <c r="Z424" s="5"/>
    </row>
    <row r="425" spans="1:26" ht="15.75" customHeight="1">
      <c r="A425" s="1"/>
      <c r="B425" s="16"/>
      <c r="C425" s="5"/>
      <c r="D425" s="3"/>
      <c r="E425" s="4"/>
      <c r="F425" s="4"/>
      <c r="G425" s="5"/>
      <c r="H425" s="5"/>
      <c r="I425" s="5"/>
      <c r="J425" s="6"/>
      <c r="K425" s="2"/>
      <c r="L425" s="5"/>
      <c r="M425" s="32"/>
      <c r="N425" s="5"/>
      <c r="O425" s="5"/>
      <c r="P425" s="5"/>
      <c r="Q425" s="5"/>
      <c r="R425" s="5"/>
      <c r="S425" s="5"/>
      <c r="T425" s="5"/>
      <c r="U425" s="5"/>
      <c r="V425" s="5"/>
      <c r="W425" s="5"/>
      <c r="X425" s="5"/>
      <c r="Y425" s="5"/>
      <c r="Z425" s="5"/>
    </row>
    <row r="426" spans="1:26" ht="15.75" customHeight="1">
      <c r="A426" s="1"/>
      <c r="B426" s="16"/>
      <c r="C426" s="5"/>
      <c r="D426" s="3"/>
      <c r="E426" s="4"/>
      <c r="F426" s="4"/>
      <c r="G426" s="5"/>
      <c r="H426" s="5"/>
      <c r="I426" s="5"/>
      <c r="J426" s="6"/>
      <c r="K426" s="2"/>
      <c r="L426" s="5"/>
      <c r="M426" s="32"/>
      <c r="N426" s="5"/>
      <c r="O426" s="5"/>
      <c r="P426" s="5"/>
      <c r="Q426" s="5"/>
      <c r="R426" s="5"/>
      <c r="S426" s="5"/>
      <c r="T426" s="5"/>
      <c r="U426" s="5"/>
      <c r="V426" s="5"/>
      <c r="W426" s="5"/>
      <c r="X426" s="5"/>
      <c r="Y426" s="5"/>
      <c r="Z426" s="5"/>
    </row>
    <row r="427" spans="1:26" ht="15.75" customHeight="1">
      <c r="A427" s="1"/>
      <c r="B427" s="16"/>
      <c r="C427" s="5"/>
      <c r="D427" s="3"/>
      <c r="E427" s="4"/>
      <c r="F427" s="4"/>
      <c r="G427" s="5"/>
      <c r="H427" s="5"/>
      <c r="I427" s="5"/>
      <c r="J427" s="6"/>
      <c r="K427" s="2"/>
      <c r="L427" s="5"/>
      <c r="M427" s="32"/>
      <c r="N427" s="5"/>
      <c r="O427" s="5"/>
      <c r="P427" s="5"/>
      <c r="Q427" s="5"/>
      <c r="R427" s="5"/>
      <c r="S427" s="5"/>
      <c r="T427" s="5"/>
      <c r="U427" s="5"/>
      <c r="V427" s="5"/>
      <c r="W427" s="5"/>
      <c r="X427" s="5"/>
      <c r="Y427" s="5"/>
      <c r="Z427" s="5"/>
    </row>
    <row r="428" spans="1:26" ht="15.75" customHeight="1">
      <c r="A428" s="1"/>
      <c r="B428" s="16"/>
      <c r="C428" s="5"/>
      <c r="D428" s="3"/>
      <c r="E428" s="4"/>
      <c r="F428" s="4"/>
      <c r="G428" s="5"/>
      <c r="H428" s="5"/>
      <c r="I428" s="5"/>
      <c r="J428" s="6"/>
      <c r="K428" s="2"/>
      <c r="L428" s="5"/>
      <c r="M428" s="32"/>
      <c r="N428" s="5"/>
      <c r="O428" s="5"/>
      <c r="P428" s="5"/>
      <c r="Q428" s="5"/>
      <c r="R428" s="5"/>
      <c r="S428" s="5"/>
      <c r="T428" s="5"/>
      <c r="U428" s="5"/>
      <c r="V428" s="5"/>
      <c r="W428" s="5"/>
      <c r="X428" s="5"/>
      <c r="Y428" s="5"/>
      <c r="Z428" s="5"/>
    </row>
    <row r="429" spans="1:26" ht="15.75" customHeight="1">
      <c r="A429" s="1"/>
      <c r="B429" s="16"/>
      <c r="C429" s="5"/>
      <c r="D429" s="3"/>
      <c r="E429" s="4"/>
      <c r="F429" s="4"/>
      <c r="G429" s="5"/>
      <c r="H429" s="5"/>
      <c r="I429" s="5"/>
      <c r="J429" s="6"/>
      <c r="K429" s="2"/>
      <c r="L429" s="5"/>
      <c r="M429" s="32"/>
      <c r="N429" s="5"/>
      <c r="O429" s="5"/>
      <c r="P429" s="5"/>
      <c r="Q429" s="5"/>
      <c r="R429" s="5"/>
      <c r="S429" s="5"/>
      <c r="T429" s="5"/>
      <c r="U429" s="5"/>
      <c r="V429" s="5"/>
      <c r="W429" s="5"/>
      <c r="X429" s="5"/>
      <c r="Y429" s="5"/>
      <c r="Z429" s="5"/>
    </row>
    <row r="430" spans="1:26" ht="15.75" customHeight="1">
      <c r="A430" s="1"/>
      <c r="B430" s="16"/>
      <c r="C430" s="5"/>
      <c r="D430" s="3"/>
      <c r="E430" s="4"/>
      <c r="F430" s="4"/>
      <c r="G430" s="5"/>
      <c r="H430" s="5"/>
      <c r="I430" s="5"/>
      <c r="J430" s="6"/>
      <c r="K430" s="2"/>
      <c r="L430" s="5"/>
      <c r="M430" s="32"/>
      <c r="N430" s="5"/>
      <c r="O430" s="5"/>
      <c r="P430" s="5"/>
      <c r="Q430" s="5"/>
      <c r="R430" s="5"/>
      <c r="S430" s="5"/>
      <c r="T430" s="5"/>
      <c r="U430" s="5"/>
      <c r="V430" s="5"/>
      <c r="W430" s="5"/>
      <c r="X430" s="5"/>
      <c r="Y430" s="5"/>
      <c r="Z430" s="5"/>
    </row>
    <row r="431" spans="1:26" ht="15.75" customHeight="1">
      <c r="A431" s="1"/>
      <c r="B431" s="16"/>
      <c r="C431" s="5"/>
      <c r="D431" s="3"/>
      <c r="E431" s="4"/>
      <c r="F431" s="4"/>
      <c r="G431" s="5"/>
      <c r="H431" s="5"/>
      <c r="I431" s="5"/>
      <c r="J431" s="6"/>
      <c r="K431" s="2"/>
      <c r="L431" s="5"/>
      <c r="M431" s="32"/>
      <c r="N431" s="5"/>
      <c r="O431" s="5"/>
      <c r="P431" s="5"/>
      <c r="Q431" s="5"/>
      <c r="R431" s="5"/>
      <c r="S431" s="5"/>
      <c r="T431" s="5"/>
      <c r="U431" s="5"/>
      <c r="V431" s="5"/>
      <c r="W431" s="5"/>
      <c r="X431" s="5"/>
      <c r="Y431" s="5"/>
      <c r="Z431" s="5"/>
    </row>
    <row r="432" spans="1:26" ht="15.75" customHeight="1">
      <c r="A432" s="1"/>
      <c r="B432" s="16"/>
      <c r="C432" s="5"/>
      <c r="D432" s="3"/>
      <c r="E432" s="4"/>
      <c r="F432" s="4"/>
      <c r="G432" s="5"/>
      <c r="H432" s="5"/>
      <c r="I432" s="5"/>
      <c r="J432" s="6"/>
      <c r="K432" s="2"/>
      <c r="L432" s="5"/>
      <c r="M432" s="32"/>
      <c r="N432" s="5"/>
      <c r="O432" s="5"/>
      <c r="P432" s="5"/>
      <c r="Q432" s="5"/>
      <c r="R432" s="5"/>
      <c r="S432" s="5"/>
      <c r="T432" s="5"/>
      <c r="U432" s="5"/>
      <c r="V432" s="5"/>
      <c r="W432" s="5"/>
      <c r="X432" s="5"/>
      <c r="Y432" s="5"/>
      <c r="Z432" s="5"/>
    </row>
    <row r="433" spans="1:26" ht="15.75" customHeight="1">
      <c r="A433" s="1"/>
      <c r="B433" s="16"/>
      <c r="C433" s="5"/>
      <c r="D433" s="3"/>
      <c r="E433" s="4"/>
      <c r="F433" s="4"/>
      <c r="G433" s="5"/>
      <c r="H433" s="5"/>
      <c r="I433" s="5"/>
      <c r="J433" s="6"/>
      <c r="K433" s="2"/>
      <c r="L433" s="5"/>
      <c r="M433" s="32"/>
      <c r="N433" s="5"/>
      <c r="O433" s="5"/>
      <c r="P433" s="5"/>
      <c r="Q433" s="5"/>
      <c r="R433" s="5"/>
      <c r="S433" s="5"/>
      <c r="T433" s="5"/>
      <c r="U433" s="5"/>
      <c r="V433" s="5"/>
      <c r="W433" s="5"/>
      <c r="X433" s="5"/>
      <c r="Y433" s="5"/>
      <c r="Z433" s="5"/>
    </row>
    <row r="434" spans="1:26" ht="15.75" customHeight="1">
      <c r="A434" s="1"/>
      <c r="B434" s="16"/>
      <c r="C434" s="5"/>
      <c r="D434" s="3"/>
      <c r="E434" s="4"/>
      <c r="F434" s="4"/>
      <c r="G434" s="5"/>
      <c r="H434" s="5"/>
      <c r="I434" s="5"/>
      <c r="J434" s="6"/>
      <c r="K434" s="2"/>
      <c r="L434" s="5"/>
      <c r="M434" s="32"/>
      <c r="N434" s="5"/>
      <c r="O434" s="5"/>
      <c r="P434" s="5"/>
      <c r="Q434" s="5"/>
      <c r="R434" s="5"/>
      <c r="S434" s="5"/>
      <c r="T434" s="5"/>
      <c r="U434" s="5"/>
      <c r="V434" s="5"/>
      <c r="W434" s="5"/>
      <c r="X434" s="5"/>
      <c r="Y434" s="5"/>
      <c r="Z434" s="5"/>
    </row>
    <row r="435" spans="1:26" ht="15.75" customHeight="1">
      <c r="A435" s="1"/>
      <c r="B435" s="16"/>
      <c r="C435" s="5"/>
      <c r="D435" s="3"/>
      <c r="E435" s="4"/>
      <c r="F435" s="4"/>
      <c r="G435" s="5"/>
      <c r="H435" s="5"/>
      <c r="I435" s="5"/>
      <c r="J435" s="6"/>
      <c r="K435" s="2"/>
      <c r="L435" s="5"/>
      <c r="M435" s="32"/>
      <c r="N435" s="5"/>
      <c r="O435" s="5"/>
      <c r="P435" s="5"/>
      <c r="Q435" s="5"/>
      <c r="R435" s="5"/>
      <c r="S435" s="5"/>
      <c r="T435" s="5"/>
      <c r="U435" s="5"/>
      <c r="V435" s="5"/>
      <c r="W435" s="5"/>
      <c r="X435" s="5"/>
      <c r="Y435" s="5"/>
      <c r="Z435" s="5"/>
    </row>
    <row r="436" spans="1:26" ht="15.75" customHeight="1">
      <c r="A436" s="1"/>
      <c r="B436" s="16"/>
      <c r="C436" s="5"/>
      <c r="D436" s="3"/>
      <c r="E436" s="4"/>
      <c r="F436" s="4"/>
      <c r="G436" s="5"/>
      <c r="H436" s="5"/>
      <c r="I436" s="5"/>
      <c r="J436" s="6"/>
      <c r="K436" s="2"/>
      <c r="L436" s="5"/>
      <c r="M436" s="32"/>
      <c r="N436" s="5"/>
      <c r="O436" s="5"/>
      <c r="P436" s="5"/>
      <c r="Q436" s="5"/>
      <c r="R436" s="5"/>
      <c r="S436" s="5"/>
      <c r="T436" s="5"/>
      <c r="U436" s="5"/>
      <c r="V436" s="5"/>
      <c r="W436" s="5"/>
      <c r="X436" s="5"/>
      <c r="Y436" s="5"/>
      <c r="Z436" s="5"/>
    </row>
    <row r="437" spans="1:26" ht="15.75" customHeight="1">
      <c r="A437" s="1"/>
      <c r="B437" s="16"/>
      <c r="C437" s="5"/>
      <c r="D437" s="3"/>
      <c r="E437" s="4"/>
      <c r="F437" s="4"/>
      <c r="G437" s="5"/>
      <c r="H437" s="5"/>
      <c r="I437" s="5"/>
      <c r="J437" s="6"/>
      <c r="K437" s="2"/>
      <c r="L437" s="5"/>
      <c r="M437" s="32"/>
      <c r="N437" s="5"/>
      <c r="O437" s="5"/>
      <c r="P437" s="5"/>
      <c r="Q437" s="5"/>
      <c r="R437" s="5"/>
      <c r="S437" s="5"/>
      <c r="T437" s="5"/>
      <c r="U437" s="5"/>
      <c r="V437" s="5"/>
      <c r="W437" s="5"/>
      <c r="X437" s="5"/>
      <c r="Y437" s="5"/>
      <c r="Z437" s="5"/>
    </row>
    <row r="438" spans="1:26" ht="15.75" customHeight="1">
      <c r="A438" s="1"/>
      <c r="B438" s="16"/>
      <c r="C438" s="5"/>
      <c r="D438" s="3"/>
      <c r="E438" s="4"/>
      <c r="F438" s="4"/>
      <c r="G438" s="5"/>
      <c r="H438" s="5"/>
      <c r="I438" s="5"/>
      <c r="J438" s="6"/>
      <c r="K438" s="2"/>
      <c r="L438" s="5"/>
      <c r="M438" s="32"/>
      <c r="N438" s="5"/>
      <c r="O438" s="5"/>
      <c r="P438" s="5"/>
      <c r="Q438" s="5"/>
      <c r="R438" s="5"/>
      <c r="S438" s="5"/>
      <c r="T438" s="5"/>
      <c r="U438" s="5"/>
      <c r="V438" s="5"/>
      <c r="W438" s="5"/>
      <c r="X438" s="5"/>
      <c r="Y438" s="5"/>
      <c r="Z438" s="5"/>
    </row>
    <row r="439" spans="1:26" ht="15.75" customHeight="1">
      <c r="A439" s="1"/>
      <c r="B439" s="16"/>
      <c r="C439" s="5"/>
      <c r="D439" s="3"/>
      <c r="E439" s="4"/>
      <c r="F439" s="4"/>
      <c r="G439" s="5"/>
      <c r="H439" s="5"/>
      <c r="I439" s="5"/>
      <c r="J439" s="6"/>
      <c r="K439" s="2"/>
      <c r="L439" s="5"/>
      <c r="M439" s="32"/>
      <c r="N439" s="5"/>
      <c r="O439" s="5"/>
      <c r="P439" s="5"/>
      <c r="Q439" s="5"/>
      <c r="R439" s="5"/>
      <c r="S439" s="5"/>
      <c r="T439" s="5"/>
      <c r="U439" s="5"/>
      <c r="V439" s="5"/>
      <c r="W439" s="5"/>
      <c r="X439" s="5"/>
      <c r="Y439" s="5"/>
      <c r="Z439" s="5"/>
    </row>
    <row r="440" spans="1:26" ht="15.75" customHeight="1">
      <c r="A440" s="1"/>
      <c r="B440" s="16"/>
      <c r="C440" s="5"/>
      <c r="D440" s="3"/>
      <c r="E440" s="4"/>
      <c r="F440" s="4"/>
      <c r="G440" s="5"/>
      <c r="H440" s="5"/>
      <c r="I440" s="5"/>
      <c r="J440" s="6"/>
      <c r="K440" s="2"/>
      <c r="L440" s="5"/>
      <c r="M440" s="32"/>
      <c r="N440" s="5"/>
      <c r="O440" s="5"/>
      <c r="P440" s="5"/>
      <c r="Q440" s="5"/>
      <c r="R440" s="5"/>
      <c r="S440" s="5"/>
      <c r="T440" s="5"/>
      <c r="U440" s="5"/>
      <c r="V440" s="5"/>
      <c r="W440" s="5"/>
      <c r="X440" s="5"/>
      <c r="Y440" s="5"/>
      <c r="Z440" s="5"/>
    </row>
    <row r="441" spans="1:26" ht="15.75" customHeight="1">
      <c r="A441" s="1"/>
      <c r="B441" s="16"/>
      <c r="C441" s="5"/>
      <c r="D441" s="3"/>
      <c r="E441" s="4"/>
      <c r="F441" s="4"/>
      <c r="G441" s="5"/>
      <c r="H441" s="5"/>
      <c r="I441" s="5"/>
      <c r="J441" s="6"/>
      <c r="K441" s="2"/>
      <c r="L441" s="5"/>
      <c r="M441" s="32"/>
      <c r="N441" s="5"/>
      <c r="O441" s="5"/>
      <c r="P441" s="5"/>
      <c r="Q441" s="5"/>
      <c r="R441" s="5"/>
      <c r="S441" s="5"/>
      <c r="T441" s="5"/>
      <c r="U441" s="5"/>
      <c r="V441" s="5"/>
      <c r="W441" s="5"/>
      <c r="X441" s="5"/>
      <c r="Y441" s="5"/>
      <c r="Z441" s="5"/>
    </row>
    <row r="442" spans="1:26" ht="15.75" customHeight="1">
      <c r="A442" s="1"/>
      <c r="B442" s="16"/>
      <c r="C442" s="5"/>
      <c r="D442" s="3"/>
      <c r="E442" s="4"/>
      <c r="F442" s="4"/>
      <c r="G442" s="5"/>
      <c r="H442" s="5"/>
      <c r="I442" s="5"/>
      <c r="J442" s="6"/>
      <c r="K442" s="2"/>
      <c r="L442" s="5"/>
      <c r="M442" s="32"/>
      <c r="N442" s="5"/>
      <c r="O442" s="5"/>
      <c r="P442" s="5"/>
      <c r="Q442" s="5"/>
      <c r="R442" s="5"/>
      <c r="S442" s="5"/>
      <c r="T442" s="5"/>
      <c r="U442" s="5"/>
      <c r="V442" s="5"/>
      <c r="W442" s="5"/>
      <c r="X442" s="5"/>
      <c r="Y442" s="5"/>
      <c r="Z442" s="5"/>
    </row>
    <row r="443" spans="1:26" ht="15.75" customHeight="1">
      <c r="A443" s="1"/>
      <c r="B443" s="16"/>
      <c r="C443" s="5"/>
      <c r="D443" s="3"/>
      <c r="E443" s="4"/>
      <c r="F443" s="4"/>
      <c r="G443" s="5"/>
      <c r="H443" s="5"/>
      <c r="I443" s="5"/>
      <c r="J443" s="6"/>
      <c r="K443" s="2"/>
      <c r="L443" s="5"/>
      <c r="M443" s="32"/>
      <c r="N443" s="5"/>
      <c r="O443" s="5"/>
      <c r="P443" s="5"/>
      <c r="Q443" s="5"/>
      <c r="R443" s="5"/>
      <c r="S443" s="5"/>
      <c r="T443" s="5"/>
      <c r="U443" s="5"/>
      <c r="V443" s="5"/>
      <c r="W443" s="5"/>
      <c r="X443" s="5"/>
      <c r="Y443" s="5"/>
      <c r="Z443" s="5"/>
    </row>
    <row r="444" spans="1:26" ht="15.75" customHeight="1">
      <c r="A444" s="1"/>
      <c r="B444" s="16"/>
      <c r="C444" s="5"/>
      <c r="D444" s="3"/>
      <c r="E444" s="4"/>
      <c r="F444" s="4"/>
      <c r="G444" s="5"/>
      <c r="H444" s="5"/>
      <c r="I444" s="5"/>
      <c r="J444" s="6"/>
      <c r="K444" s="2"/>
      <c r="L444" s="5"/>
      <c r="M444" s="32"/>
      <c r="N444" s="5"/>
      <c r="O444" s="5"/>
      <c r="P444" s="5"/>
      <c r="Q444" s="5"/>
      <c r="R444" s="5"/>
      <c r="S444" s="5"/>
      <c r="T444" s="5"/>
      <c r="U444" s="5"/>
      <c r="V444" s="5"/>
      <c r="W444" s="5"/>
      <c r="X444" s="5"/>
      <c r="Y444" s="5"/>
      <c r="Z444" s="5"/>
    </row>
    <row r="445" spans="1:26" ht="15.75" customHeight="1">
      <c r="A445" s="1"/>
      <c r="B445" s="16"/>
      <c r="C445" s="5"/>
      <c r="D445" s="3"/>
      <c r="E445" s="4"/>
      <c r="F445" s="4"/>
      <c r="G445" s="5"/>
      <c r="H445" s="5"/>
      <c r="I445" s="5"/>
      <c r="J445" s="6"/>
      <c r="K445" s="2"/>
      <c r="L445" s="5"/>
      <c r="M445" s="32"/>
      <c r="N445" s="5"/>
      <c r="O445" s="5"/>
      <c r="P445" s="5"/>
      <c r="Q445" s="5"/>
      <c r="R445" s="5"/>
      <c r="S445" s="5"/>
      <c r="T445" s="5"/>
      <c r="U445" s="5"/>
      <c r="V445" s="5"/>
      <c r="W445" s="5"/>
      <c r="X445" s="5"/>
      <c r="Y445" s="5"/>
      <c r="Z445" s="5"/>
    </row>
    <row r="446" spans="1:26" ht="15.75" customHeight="1">
      <c r="A446" s="1"/>
      <c r="B446" s="16"/>
      <c r="C446" s="5"/>
      <c r="D446" s="3"/>
      <c r="E446" s="4"/>
      <c r="F446" s="4"/>
      <c r="G446" s="5"/>
      <c r="H446" s="5"/>
      <c r="I446" s="5"/>
      <c r="J446" s="6"/>
      <c r="K446" s="2"/>
      <c r="L446" s="5"/>
      <c r="M446" s="32"/>
      <c r="N446" s="5"/>
      <c r="O446" s="5"/>
      <c r="P446" s="5"/>
      <c r="Q446" s="5"/>
      <c r="R446" s="5"/>
      <c r="S446" s="5"/>
      <c r="T446" s="5"/>
      <c r="U446" s="5"/>
      <c r="V446" s="5"/>
      <c r="W446" s="5"/>
      <c r="X446" s="5"/>
      <c r="Y446" s="5"/>
      <c r="Z446" s="5"/>
    </row>
    <row r="447" spans="1:26" ht="15.75" customHeight="1">
      <c r="A447" s="1"/>
      <c r="B447" s="16"/>
      <c r="C447" s="5"/>
      <c r="D447" s="3"/>
      <c r="E447" s="4"/>
      <c r="F447" s="4"/>
      <c r="G447" s="5"/>
      <c r="H447" s="5"/>
      <c r="I447" s="5"/>
      <c r="J447" s="6"/>
      <c r="K447" s="2"/>
      <c r="L447" s="5"/>
      <c r="M447" s="32"/>
      <c r="N447" s="5"/>
      <c r="O447" s="5"/>
      <c r="P447" s="5"/>
      <c r="Q447" s="5"/>
      <c r="R447" s="5"/>
      <c r="S447" s="5"/>
      <c r="T447" s="5"/>
      <c r="U447" s="5"/>
      <c r="V447" s="5"/>
      <c r="W447" s="5"/>
      <c r="X447" s="5"/>
      <c r="Y447" s="5"/>
      <c r="Z447" s="5"/>
    </row>
    <row r="448" spans="1:26" ht="15.75" customHeight="1">
      <c r="A448" s="1"/>
      <c r="B448" s="16"/>
      <c r="C448" s="5"/>
      <c r="D448" s="3"/>
      <c r="E448" s="4"/>
      <c r="F448" s="4"/>
      <c r="G448" s="5"/>
      <c r="H448" s="5"/>
      <c r="I448" s="5"/>
      <c r="J448" s="6"/>
      <c r="K448" s="2"/>
      <c r="L448" s="5"/>
      <c r="M448" s="32"/>
      <c r="N448" s="5"/>
      <c r="O448" s="5"/>
      <c r="P448" s="5"/>
      <c r="Q448" s="5"/>
      <c r="R448" s="5"/>
      <c r="S448" s="5"/>
      <c r="T448" s="5"/>
      <c r="U448" s="5"/>
      <c r="V448" s="5"/>
      <c r="W448" s="5"/>
      <c r="X448" s="5"/>
      <c r="Y448" s="5"/>
      <c r="Z448" s="5"/>
    </row>
    <row r="449" spans="1:26" ht="15.75" customHeight="1">
      <c r="A449" s="1"/>
      <c r="B449" s="16"/>
      <c r="C449" s="5"/>
      <c r="D449" s="3"/>
      <c r="E449" s="4"/>
      <c r="F449" s="4"/>
      <c r="G449" s="5"/>
      <c r="H449" s="5"/>
      <c r="I449" s="5"/>
      <c r="J449" s="6"/>
      <c r="K449" s="2"/>
      <c r="L449" s="5"/>
      <c r="M449" s="32"/>
      <c r="N449" s="5"/>
      <c r="O449" s="5"/>
      <c r="P449" s="5"/>
      <c r="Q449" s="5"/>
      <c r="R449" s="5"/>
      <c r="S449" s="5"/>
      <c r="T449" s="5"/>
      <c r="U449" s="5"/>
      <c r="V449" s="5"/>
      <c r="W449" s="5"/>
      <c r="X449" s="5"/>
      <c r="Y449" s="5"/>
      <c r="Z449" s="5"/>
    </row>
    <row r="450" spans="1:26" ht="15.75" customHeight="1">
      <c r="A450" s="1"/>
      <c r="B450" s="16"/>
      <c r="C450" s="5"/>
      <c r="D450" s="3"/>
      <c r="E450" s="4"/>
      <c r="F450" s="4"/>
      <c r="G450" s="5"/>
      <c r="H450" s="5"/>
      <c r="I450" s="5"/>
      <c r="J450" s="6"/>
      <c r="K450" s="2"/>
      <c r="L450" s="5"/>
      <c r="M450" s="32"/>
      <c r="N450" s="5"/>
      <c r="O450" s="5"/>
      <c r="P450" s="5"/>
      <c r="Q450" s="5"/>
      <c r="R450" s="5"/>
      <c r="S450" s="5"/>
      <c r="T450" s="5"/>
      <c r="U450" s="5"/>
      <c r="V450" s="5"/>
      <c r="W450" s="5"/>
      <c r="X450" s="5"/>
      <c r="Y450" s="5"/>
      <c r="Z450" s="5"/>
    </row>
    <row r="451" spans="1:26" ht="15.75" customHeight="1">
      <c r="A451" s="1"/>
      <c r="B451" s="16"/>
      <c r="C451" s="5"/>
      <c r="D451" s="3"/>
      <c r="E451" s="4"/>
      <c r="F451" s="4"/>
      <c r="G451" s="5"/>
      <c r="H451" s="5"/>
      <c r="I451" s="5"/>
      <c r="J451" s="6"/>
      <c r="K451" s="2"/>
      <c r="L451" s="5"/>
      <c r="M451" s="32"/>
      <c r="N451" s="5"/>
      <c r="O451" s="5"/>
      <c r="P451" s="5"/>
      <c r="Q451" s="5"/>
      <c r="R451" s="5"/>
      <c r="S451" s="5"/>
      <c r="T451" s="5"/>
      <c r="U451" s="5"/>
      <c r="V451" s="5"/>
      <c r="W451" s="5"/>
      <c r="X451" s="5"/>
      <c r="Y451" s="5"/>
      <c r="Z451" s="5"/>
    </row>
    <row r="452" spans="1:26" ht="15.75" customHeight="1">
      <c r="A452" s="1"/>
      <c r="B452" s="16"/>
      <c r="C452" s="5"/>
      <c r="D452" s="3"/>
      <c r="E452" s="4"/>
      <c r="F452" s="4"/>
      <c r="G452" s="5"/>
      <c r="H452" s="5"/>
      <c r="I452" s="5"/>
      <c r="J452" s="6"/>
      <c r="K452" s="2"/>
      <c r="L452" s="5"/>
      <c r="M452" s="32"/>
      <c r="N452" s="5"/>
      <c r="O452" s="5"/>
      <c r="P452" s="5"/>
      <c r="Q452" s="5"/>
      <c r="R452" s="5"/>
      <c r="S452" s="5"/>
      <c r="T452" s="5"/>
      <c r="U452" s="5"/>
      <c r="V452" s="5"/>
      <c r="W452" s="5"/>
      <c r="X452" s="5"/>
      <c r="Y452" s="5"/>
      <c r="Z452" s="5"/>
    </row>
    <row r="453" spans="1:26" ht="15.75" customHeight="1">
      <c r="A453" s="1"/>
      <c r="B453" s="16"/>
      <c r="C453" s="5"/>
      <c r="D453" s="3"/>
      <c r="E453" s="4"/>
      <c r="F453" s="4"/>
      <c r="G453" s="5"/>
      <c r="H453" s="5"/>
      <c r="I453" s="5"/>
      <c r="J453" s="6"/>
      <c r="K453" s="2"/>
      <c r="L453" s="5"/>
      <c r="M453" s="32"/>
      <c r="N453" s="5"/>
      <c r="O453" s="5"/>
      <c r="P453" s="5"/>
      <c r="Q453" s="5"/>
      <c r="R453" s="5"/>
      <c r="S453" s="5"/>
      <c r="T453" s="5"/>
      <c r="U453" s="5"/>
      <c r="V453" s="5"/>
      <c r="W453" s="5"/>
      <c r="X453" s="5"/>
      <c r="Y453" s="5"/>
      <c r="Z453" s="5"/>
    </row>
    <row r="454" spans="1:26" ht="15.75" customHeight="1">
      <c r="A454" s="1"/>
      <c r="B454" s="16"/>
      <c r="C454" s="5"/>
      <c r="D454" s="3"/>
      <c r="E454" s="4"/>
      <c r="F454" s="4"/>
      <c r="G454" s="5"/>
      <c r="H454" s="5"/>
      <c r="I454" s="5"/>
      <c r="J454" s="6"/>
      <c r="K454" s="2"/>
      <c r="L454" s="5"/>
      <c r="M454" s="32"/>
      <c r="N454" s="5"/>
      <c r="O454" s="5"/>
      <c r="P454" s="5"/>
      <c r="Q454" s="5"/>
      <c r="R454" s="5"/>
      <c r="S454" s="5"/>
      <c r="T454" s="5"/>
      <c r="U454" s="5"/>
      <c r="V454" s="5"/>
      <c r="W454" s="5"/>
      <c r="X454" s="5"/>
      <c r="Y454" s="5"/>
      <c r="Z454" s="5"/>
    </row>
    <row r="455" spans="1:26" ht="15.75" customHeight="1">
      <c r="A455" s="1"/>
      <c r="B455" s="16"/>
      <c r="C455" s="5"/>
      <c r="D455" s="3"/>
      <c r="E455" s="4"/>
      <c r="F455" s="4"/>
      <c r="G455" s="5"/>
      <c r="H455" s="5"/>
      <c r="I455" s="5"/>
      <c r="J455" s="6"/>
      <c r="K455" s="2"/>
      <c r="L455" s="5"/>
      <c r="M455" s="32"/>
      <c r="N455" s="5"/>
      <c r="O455" s="5"/>
      <c r="P455" s="5"/>
      <c r="Q455" s="5"/>
      <c r="R455" s="5"/>
      <c r="S455" s="5"/>
      <c r="T455" s="5"/>
      <c r="U455" s="5"/>
      <c r="V455" s="5"/>
      <c r="W455" s="5"/>
      <c r="X455" s="5"/>
      <c r="Y455" s="5"/>
      <c r="Z455" s="5"/>
    </row>
    <row r="456" spans="1:26" ht="15.75" customHeight="1">
      <c r="A456" s="1"/>
      <c r="B456" s="16"/>
      <c r="C456" s="5"/>
      <c r="D456" s="3"/>
      <c r="E456" s="4"/>
      <c r="F456" s="4"/>
      <c r="G456" s="5"/>
      <c r="H456" s="5"/>
      <c r="I456" s="5"/>
      <c r="J456" s="6"/>
      <c r="K456" s="2"/>
      <c r="L456" s="5"/>
      <c r="M456" s="32"/>
      <c r="N456" s="5"/>
      <c r="O456" s="5"/>
      <c r="P456" s="5"/>
      <c r="Q456" s="5"/>
      <c r="R456" s="5"/>
      <c r="S456" s="5"/>
      <c r="T456" s="5"/>
      <c r="U456" s="5"/>
      <c r="V456" s="5"/>
      <c r="W456" s="5"/>
      <c r="X456" s="5"/>
      <c r="Y456" s="5"/>
      <c r="Z456" s="5"/>
    </row>
    <row r="457" spans="1:26" ht="15.75" customHeight="1">
      <c r="A457" s="1"/>
      <c r="B457" s="16"/>
      <c r="C457" s="5"/>
      <c r="D457" s="3"/>
      <c r="E457" s="4"/>
      <c r="F457" s="4"/>
      <c r="G457" s="5"/>
      <c r="H457" s="5"/>
      <c r="I457" s="5"/>
      <c r="J457" s="6"/>
      <c r="K457" s="2"/>
      <c r="L457" s="5"/>
      <c r="M457" s="32"/>
      <c r="N457" s="5"/>
      <c r="O457" s="5"/>
      <c r="P457" s="5"/>
      <c r="Q457" s="5"/>
      <c r="R457" s="5"/>
      <c r="S457" s="5"/>
      <c r="T457" s="5"/>
      <c r="U457" s="5"/>
      <c r="V457" s="5"/>
      <c r="W457" s="5"/>
      <c r="X457" s="5"/>
      <c r="Y457" s="5"/>
      <c r="Z457" s="5"/>
    </row>
    <row r="458" spans="1:26" ht="15.75" customHeight="1">
      <c r="A458" s="1"/>
      <c r="B458" s="16"/>
      <c r="C458" s="5"/>
      <c r="D458" s="3"/>
      <c r="E458" s="4"/>
      <c r="F458" s="4"/>
      <c r="G458" s="5"/>
      <c r="H458" s="5"/>
      <c r="I458" s="5"/>
      <c r="J458" s="6"/>
      <c r="K458" s="2"/>
      <c r="L458" s="5"/>
      <c r="M458" s="32"/>
      <c r="N458" s="5"/>
      <c r="O458" s="5"/>
      <c r="P458" s="5"/>
      <c r="Q458" s="5"/>
      <c r="R458" s="5"/>
      <c r="S458" s="5"/>
      <c r="T458" s="5"/>
      <c r="U458" s="5"/>
      <c r="V458" s="5"/>
      <c r="W458" s="5"/>
      <c r="X458" s="5"/>
      <c r="Y458" s="5"/>
      <c r="Z458" s="5"/>
    </row>
    <row r="459" spans="1:26" ht="15.75" customHeight="1">
      <c r="A459" s="1"/>
      <c r="B459" s="16"/>
      <c r="C459" s="5"/>
      <c r="D459" s="3"/>
      <c r="E459" s="4"/>
      <c r="F459" s="4"/>
      <c r="G459" s="5"/>
      <c r="H459" s="5"/>
      <c r="I459" s="5"/>
      <c r="J459" s="6"/>
      <c r="K459" s="2"/>
      <c r="L459" s="5"/>
      <c r="M459" s="32"/>
      <c r="N459" s="5"/>
      <c r="O459" s="5"/>
      <c r="P459" s="5"/>
      <c r="Q459" s="5"/>
      <c r="R459" s="5"/>
      <c r="S459" s="5"/>
      <c r="T459" s="5"/>
      <c r="U459" s="5"/>
      <c r="V459" s="5"/>
      <c r="W459" s="5"/>
      <c r="X459" s="5"/>
      <c r="Y459" s="5"/>
      <c r="Z459" s="5"/>
    </row>
    <row r="460" spans="1:26" ht="15.75" customHeight="1">
      <c r="A460" s="1"/>
      <c r="B460" s="16"/>
      <c r="C460" s="5"/>
      <c r="D460" s="3"/>
      <c r="E460" s="4"/>
      <c r="F460" s="4"/>
      <c r="G460" s="5"/>
      <c r="H460" s="5"/>
      <c r="I460" s="5"/>
      <c r="J460" s="6"/>
      <c r="K460" s="2"/>
      <c r="L460" s="5"/>
      <c r="M460" s="32"/>
      <c r="N460" s="5"/>
      <c r="O460" s="5"/>
      <c r="P460" s="5"/>
      <c r="Q460" s="5"/>
      <c r="R460" s="5"/>
      <c r="S460" s="5"/>
      <c r="T460" s="5"/>
      <c r="U460" s="5"/>
      <c r="V460" s="5"/>
      <c r="W460" s="5"/>
      <c r="X460" s="5"/>
      <c r="Y460" s="5"/>
      <c r="Z460" s="5"/>
    </row>
    <row r="461" spans="1:26" ht="15.75" customHeight="1">
      <c r="A461" s="1"/>
      <c r="B461" s="16"/>
      <c r="C461" s="5"/>
      <c r="D461" s="3"/>
      <c r="E461" s="4"/>
      <c r="F461" s="4"/>
      <c r="G461" s="5"/>
      <c r="H461" s="5"/>
      <c r="I461" s="5"/>
      <c r="J461" s="6"/>
      <c r="K461" s="2"/>
      <c r="L461" s="5"/>
      <c r="M461" s="32"/>
      <c r="N461" s="5"/>
      <c r="O461" s="5"/>
      <c r="P461" s="5"/>
      <c r="Q461" s="5"/>
      <c r="R461" s="5"/>
      <c r="S461" s="5"/>
      <c r="T461" s="5"/>
      <c r="U461" s="5"/>
      <c r="V461" s="5"/>
      <c r="W461" s="5"/>
      <c r="X461" s="5"/>
      <c r="Y461" s="5"/>
      <c r="Z461" s="5"/>
    </row>
    <row r="462" spans="1:26" ht="15.75" customHeight="1">
      <c r="A462" s="1"/>
      <c r="B462" s="16"/>
      <c r="C462" s="5"/>
      <c r="D462" s="3"/>
      <c r="E462" s="4"/>
      <c r="F462" s="4"/>
      <c r="G462" s="5"/>
      <c r="H462" s="5"/>
      <c r="I462" s="5"/>
      <c r="J462" s="6"/>
      <c r="K462" s="2"/>
      <c r="L462" s="5"/>
      <c r="M462" s="32"/>
      <c r="N462" s="5"/>
      <c r="O462" s="5"/>
      <c r="P462" s="5"/>
      <c r="Q462" s="5"/>
      <c r="R462" s="5"/>
      <c r="S462" s="5"/>
      <c r="T462" s="5"/>
      <c r="U462" s="5"/>
      <c r="V462" s="5"/>
      <c r="W462" s="5"/>
      <c r="X462" s="5"/>
      <c r="Y462" s="5"/>
      <c r="Z462" s="5"/>
    </row>
    <row r="463" spans="1:26" ht="15.75" customHeight="1">
      <c r="A463" s="1"/>
      <c r="B463" s="16"/>
      <c r="C463" s="5"/>
      <c r="D463" s="3"/>
      <c r="E463" s="4"/>
      <c r="F463" s="4"/>
      <c r="G463" s="5"/>
      <c r="H463" s="5"/>
      <c r="I463" s="5"/>
      <c r="J463" s="6"/>
      <c r="K463" s="2"/>
      <c r="L463" s="5"/>
      <c r="M463" s="32"/>
      <c r="N463" s="5"/>
      <c r="O463" s="5"/>
      <c r="P463" s="5"/>
      <c r="Q463" s="5"/>
      <c r="R463" s="5"/>
      <c r="S463" s="5"/>
      <c r="T463" s="5"/>
      <c r="U463" s="5"/>
      <c r="V463" s="5"/>
      <c r="W463" s="5"/>
      <c r="X463" s="5"/>
      <c r="Y463" s="5"/>
      <c r="Z463" s="5"/>
    </row>
    <row r="464" spans="1:26" ht="15.75" customHeight="1">
      <c r="A464" s="1"/>
      <c r="B464" s="16"/>
      <c r="C464" s="5"/>
      <c r="D464" s="3"/>
      <c r="E464" s="4"/>
      <c r="F464" s="4"/>
      <c r="G464" s="5"/>
      <c r="H464" s="5"/>
      <c r="I464" s="5"/>
      <c r="J464" s="6"/>
      <c r="K464" s="2"/>
      <c r="L464" s="5"/>
      <c r="M464" s="32"/>
      <c r="N464" s="5"/>
      <c r="O464" s="5"/>
      <c r="P464" s="5"/>
      <c r="Q464" s="5"/>
      <c r="R464" s="5"/>
      <c r="S464" s="5"/>
      <c r="T464" s="5"/>
      <c r="U464" s="5"/>
      <c r="V464" s="5"/>
      <c r="W464" s="5"/>
      <c r="X464" s="5"/>
      <c r="Y464" s="5"/>
      <c r="Z464" s="5"/>
    </row>
    <row r="465" spans="1:26" ht="15.75" customHeight="1">
      <c r="A465" s="1"/>
      <c r="B465" s="16"/>
      <c r="C465" s="5"/>
      <c r="D465" s="3"/>
      <c r="E465" s="4"/>
      <c r="F465" s="4"/>
      <c r="G465" s="5"/>
      <c r="H465" s="5"/>
      <c r="I465" s="5"/>
      <c r="J465" s="6"/>
      <c r="K465" s="2"/>
      <c r="L465" s="5"/>
      <c r="M465" s="32"/>
      <c r="N465" s="5"/>
      <c r="O465" s="5"/>
      <c r="P465" s="5"/>
      <c r="Q465" s="5"/>
      <c r="R465" s="5"/>
      <c r="S465" s="5"/>
      <c r="T465" s="5"/>
      <c r="U465" s="5"/>
      <c r="V465" s="5"/>
      <c r="W465" s="5"/>
      <c r="X465" s="5"/>
      <c r="Y465" s="5"/>
      <c r="Z465" s="5"/>
    </row>
    <row r="466" spans="1:26" ht="15.75" customHeight="1">
      <c r="A466" s="1"/>
      <c r="B466" s="16"/>
      <c r="C466" s="5"/>
      <c r="D466" s="3"/>
      <c r="E466" s="4"/>
      <c r="F466" s="4"/>
      <c r="G466" s="5"/>
      <c r="H466" s="5"/>
      <c r="I466" s="5"/>
      <c r="J466" s="6"/>
      <c r="K466" s="2"/>
      <c r="L466" s="5"/>
      <c r="M466" s="32"/>
      <c r="N466" s="5"/>
      <c r="O466" s="5"/>
      <c r="P466" s="5"/>
      <c r="Q466" s="5"/>
      <c r="R466" s="5"/>
      <c r="S466" s="5"/>
      <c r="T466" s="5"/>
      <c r="U466" s="5"/>
      <c r="V466" s="5"/>
      <c r="W466" s="5"/>
      <c r="X466" s="5"/>
      <c r="Y466" s="5"/>
      <c r="Z466" s="5"/>
    </row>
    <row r="467" spans="1:26" ht="15.75" customHeight="1">
      <c r="A467" s="1"/>
      <c r="B467" s="16"/>
      <c r="C467" s="5"/>
      <c r="D467" s="3"/>
      <c r="E467" s="4"/>
      <c r="F467" s="4"/>
      <c r="G467" s="5"/>
      <c r="H467" s="5"/>
      <c r="I467" s="5"/>
      <c r="J467" s="6"/>
      <c r="K467" s="2"/>
      <c r="L467" s="5"/>
      <c r="M467" s="32"/>
      <c r="N467" s="5"/>
      <c r="O467" s="5"/>
      <c r="P467" s="5"/>
      <c r="Q467" s="5"/>
      <c r="R467" s="5"/>
      <c r="S467" s="5"/>
      <c r="T467" s="5"/>
      <c r="U467" s="5"/>
      <c r="V467" s="5"/>
      <c r="W467" s="5"/>
      <c r="X467" s="5"/>
      <c r="Y467" s="5"/>
      <c r="Z467" s="5"/>
    </row>
    <row r="468" spans="1:26" ht="15.75" customHeight="1">
      <c r="A468" s="1"/>
      <c r="B468" s="16"/>
      <c r="C468" s="5"/>
      <c r="D468" s="3"/>
      <c r="E468" s="4"/>
      <c r="F468" s="4"/>
      <c r="G468" s="5"/>
      <c r="H468" s="5"/>
      <c r="I468" s="5"/>
      <c r="J468" s="6"/>
      <c r="K468" s="2"/>
      <c r="L468" s="5"/>
      <c r="M468" s="32"/>
      <c r="N468" s="5"/>
      <c r="O468" s="5"/>
      <c r="P468" s="5"/>
      <c r="Q468" s="5"/>
      <c r="R468" s="5"/>
      <c r="S468" s="5"/>
      <c r="T468" s="5"/>
      <c r="U468" s="5"/>
      <c r="V468" s="5"/>
      <c r="W468" s="5"/>
      <c r="X468" s="5"/>
      <c r="Y468" s="5"/>
      <c r="Z468" s="5"/>
    </row>
    <row r="469" spans="1:26" ht="15.75" customHeight="1">
      <c r="A469" s="1"/>
      <c r="B469" s="16"/>
      <c r="C469" s="5"/>
      <c r="D469" s="3"/>
      <c r="E469" s="4"/>
      <c r="F469" s="4"/>
      <c r="G469" s="5"/>
      <c r="H469" s="5"/>
      <c r="I469" s="5"/>
      <c r="J469" s="6"/>
      <c r="K469" s="2"/>
      <c r="L469" s="5"/>
      <c r="M469" s="32"/>
      <c r="N469" s="5"/>
      <c r="O469" s="5"/>
      <c r="P469" s="5"/>
      <c r="Q469" s="5"/>
      <c r="R469" s="5"/>
      <c r="S469" s="5"/>
      <c r="T469" s="5"/>
      <c r="U469" s="5"/>
      <c r="V469" s="5"/>
      <c r="W469" s="5"/>
      <c r="X469" s="5"/>
      <c r="Y469" s="5"/>
      <c r="Z469" s="5"/>
    </row>
    <row r="470" spans="1:26" ht="15.75" customHeight="1">
      <c r="A470" s="1"/>
      <c r="B470" s="16"/>
      <c r="C470" s="5"/>
      <c r="D470" s="3"/>
      <c r="E470" s="4"/>
      <c r="F470" s="4"/>
      <c r="G470" s="5"/>
      <c r="H470" s="5"/>
      <c r="I470" s="5"/>
      <c r="J470" s="6"/>
      <c r="K470" s="2"/>
      <c r="L470" s="5"/>
      <c r="M470" s="32"/>
      <c r="N470" s="5"/>
      <c r="O470" s="5"/>
      <c r="P470" s="5"/>
      <c r="Q470" s="5"/>
      <c r="R470" s="5"/>
      <c r="S470" s="5"/>
      <c r="T470" s="5"/>
      <c r="U470" s="5"/>
      <c r="V470" s="5"/>
      <c r="W470" s="5"/>
      <c r="X470" s="5"/>
      <c r="Y470" s="5"/>
      <c r="Z470" s="5"/>
    </row>
    <row r="471" spans="1:26" ht="15.75" customHeight="1">
      <c r="A471" s="1"/>
      <c r="B471" s="16"/>
      <c r="C471" s="5"/>
      <c r="D471" s="3"/>
      <c r="E471" s="4"/>
      <c r="F471" s="4"/>
      <c r="G471" s="5"/>
      <c r="H471" s="5"/>
      <c r="I471" s="5"/>
      <c r="J471" s="6"/>
      <c r="K471" s="2"/>
      <c r="L471" s="5"/>
      <c r="M471" s="32"/>
      <c r="N471" s="5"/>
      <c r="O471" s="5"/>
      <c r="P471" s="5"/>
      <c r="Q471" s="5"/>
      <c r="R471" s="5"/>
      <c r="S471" s="5"/>
      <c r="T471" s="5"/>
      <c r="U471" s="5"/>
      <c r="V471" s="5"/>
      <c r="W471" s="5"/>
      <c r="X471" s="5"/>
      <c r="Y471" s="5"/>
      <c r="Z471" s="5"/>
    </row>
    <row r="472" spans="1:26" ht="15.75" customHeight="1">
      <c r="A472" s="1"/>
      <c r="B472" s="16"/>
      <c r="C472" s="5"/>
      <c r="D472" s="3"/>
      <c r="E472" s="4"/>
      <c r="F472" s="4"/>
      <c r="G472" s="5"/>
      <c r="H472" s="5"/>
      <c r="I472" s="5"/>
      <c r="J472" s="6"/>
      <c r="K472" s="2"/>
      <c r="L472" s="5"/>
      <c r="M472" s="32"/>
      <c r="N472" s="5"/>
      <c r="O472" s="5"/>
      <c r="P472" s="5"/>
      <c r="Q472" s="5"/>
      <c r="R472" s="5"/>
      <c r="S472" s="5"/>
      <c r="T472" s="5"/>
      <c r="U472" s="5"/>
      <c r="V472" s="5"/>
      <c r="W472" s="5"/>
      <c r="X472" s="5"/>
      <c r="Y472" s="5"/>
      <c r="Z472" s="5"/>
    </row>
    <row r="473" spans="1:26" ht="15.75" customHeight="1">
      <c r="A473" s="1"/>
      <c r="B473" s="16"/>
      <c r="C473" s="5"/>
      <c r="D473" s="3"/>
      <c r="E473" s="4"/>
      <c r="F473" s="4"/>
      <c r="G473" s="5"/>
      <c r="H473" s="5"/>
      <c r="I473" s="5"/>
      <c r="J473" s="6"/>
      <c r="K473" s="2"/>
      <c r="L473" s="5"/>
      <c r="M473" s="32"/>
      <c r="N473" s="5"/>
      <c r="O473" s="5"/>
      <c r="P473" s="5"/>
      <c r="Q473" s="5"/>
      <c r="R473" s="5"/>
      <c r="S473" s="5"/>
      <c r="T473" s="5"/>
      <c r="U473" s="5"/>
      <c r="V473" s="5"/>
      <c r="W473" s="5"/>
      <c r="X473" s="5"/>
      <c r="Y473" s="5"/>
      <c r="Z473" s="5"/>
    </row>
    <row r="474" spans="1:26" ht="15.75" customHeight="1">
      <c r="A474" s="1"/>
      <c r="B474" s="16"/>
      <c r="C474" s="5"/>
      <c r="D474" s="3"/>
      <c r="E474" s="4"/>
      <c r="F474" s="4"/>
      <c r="G474" s="5"/>
      <c r="H474" s="5"/>
      <c r="I474" s="5"/>
      <c r="J474" s="6"/>
      <c r="K474" s="2"/>
      <c r="L474" s="5"/>
      <c r="M474" s="32"/>
      <c r="N474" s="5"/>
      <c r="O474" s="5"/>
      <c r="P474" s="5"/>
      <c r="Q474" s="5"/>
      <c r="R474" s="5"/>
      <c r="S474" s="5"/>
      <c r="T474" s="5"/>
      <c r="U474" s="5"/>
      <c r="V474" s="5"/>
      <c r="W474" s="5"/>
      <c r="X474" s="5"/>
      <c r="Y474" s="5"/>
      <c r="Z474" s="5"/>
    </row>
    <row r="475" spans="1:26" ht="15.75" customHeight="1">
      <c r="A475" s="1"/>
      <c r="B475" s="16"/>
      <c r="C475" s="5"/>
      <c r="D475" s="3"/>
      <c r="E475" s="4"/>
      <c r="F475" s="4"/>
      <c r="G475" s="5"/>
      <c r="H475" s="5"/>
      <c r="I475" s="5"/>
      <c r="J475" s="6"/>
      <c r="K475" s="2"/>
      <c r="L475" s="5"/>
      <c r="M475" s="32"/>
      <c r="N475" s="5"/>
      <c r="O475" s="5"/>
      <c r="P475" s="5"/>
      <c r="Q475" s="5"/>
      <c r="R475" s="5"/>
      <c r="S475" s="5"/>
      <c r="T475" s="5"/>
      <c r="U475" s="5"/>
      <c r="V475" s="5"/>
      <c r="W475" s="5"/>
      <c r="X475" s="5"/>
      <c r="Y475" s="5"/>
      <c r="Z475" s="5"/>
    </row>
    <row r="476" spans="1:26" ht="15.75" customHeight="1">
      <c r="A476" s="1"/>
      <c r="B476" s="16"/>
      <c r="C476" s="5"/>
      <c r="D476" s="3"/>
      <c r="E476" s="4"/>
      <c r="F476" s="4"/>
      <c r="G476" s="5"/>
      <c r="H476" s="5"/>
      <c r="I476" s="5"/>
      <c r="J476" s="6"/>
      <c r="K476" s="2"/>
      <c r="L476" s="5"/>
      <c r="M476" s="32"/>
      <c r="N476" s="5"/>
      <c r="O476" s="5"/>
      <c r="P476" s="5"/>
      <c r="Q476" s="5"/>
      <c r="R476" s="5"/>
      <c r="S476" s="5"/>
      <c r="T476" s="5"/>
      <c r="U476" s="5"/>
      <c r="V476" s="5"/>
      <c r="W476" s="5"/>
      <c r="X476" s="5"/>
      <c r="Y476" s="5"/>
      <c r="Z476" s="5"/>
    </row>
    <row r="477" spans="1:26" ht="15.75" customHeight="1">
      <c r="A477" s="1"/>
      <c r="B477" s="16"/>
      <c r="C477" s="5"/>
      <c r="D477" s="3"/>
      <c r="E477" s="4"/>
      <c r="F477" s="4"/>
      <c r="G477" s="5"/>
      <c r="H477" s="5"/>
      <c r="I477" s="5"/>
      <c r="J477" s="6"/>
      <c r="K477" s="2"/>
      <c r="L477" s="5"/>
      <c r="M477" s="32"/>
      <c r="N477" s="5"/>
      <c r="O477" s="5"/>
      <c r="P477" s="5"/>
      <c r="Q477" s="5"/>
      <c r="R477" s="5"/>
      <c r="S477" s="5"/>
      <c r="T477" s="5"/>
      <c r="U477" s="5"/>
      <c r="V477" s="5"/>
      <c r="W477" s="5"/>
      <c r="X477" s="5"/>
      <c r="Y477" s="5"/>
      <c r="Z477" s="5"/>
    </row>
    <row r="478" spans="1:26" ht="15.75" customHeight="1">
      <c r="A478" s="1"/>
      <c r="B478" s="16"/>
      <c r="C478" s="5"/>
      <c r="D478" s="3"/>
      <c r="E478" s="4"/>
      <c r="F478" s="4"/>
      <c r="G478" s="5"/>
      <c r="H478" s="5"/>
      <c r="I478" s="5"/>
      <c r="J478" s="6"/>
      <c r="K478" s="2"/>
      <c r="L478" s="5"/>
      <c r="M478" s="32"/>
      <c r="N478" s="5"/>
      <c r="O478" s="5"/>
      <c r="P478" s="5"/>
      <c r="Q478" s="5"/>
      <c r="R478" s="5"/>
      <c r="S478" s="5"/>
      <c r="T478" s="5"/>
      <c r="U478" s="5"/>
      <c r="V478" s="5"/>
      <c r="W478" s="5"/>
      <c r="X478" s="5"/>
      <c r="Y478" s="5"/>
      <c r="Z478" s="5"/>
    </row>
    <row r="479" spans="1:26" ht="15.75" customHeight="1">
      <c r="A479" s="1"/>
      <c r="B479" s="16"/>
      <c r="C479" s="5"/>
      <c r="D479" s="3"/>
      <c r="E479" s="4"/>
      <c r="F479" s="4"/>
      <c r="G479" s="5"/>
      <c r="H479" s="5"/>
      <c r="I479" s="5"/>
      <c r="J479" s="6"/>
      <c r="K479" s="2"/>
      <c r="L479" s="5"/>
      <c r="M479" s="32"/>
      <c r="N479" s="5"/>
      <c r="O479" s="5"/>
      <c r="P479" s="5"/>
      <c r="Q479" s="5"/>
      <c r="R479" s="5"/>
      <c r="S479" s="5"/>
      <c r="T479" s="5"/>
      <c r="U479" s="5"/>
      <c r="V479" s="5"/>
      <c r="W479" s="5"/>
      <c r="X479" s="5"/>
      <c r="Y479" s="5"/>
      <c r="Z479" s="5"/>
    </row>
    <row r="480" spans="1:26" ht="15.75" customHeight="1">
      <c r="A480" s="1"/>
      <c r="B480" s="16"/>
      <c r="C480" s="5"/>
      <c r="D480" s="3"/>
      <c r="E480" s="4"/>
      <c r="F480" s="4"/>
      <c r="G480" s="5"/>
      <c r="H480" s="5"/>
      <c r="I480" s="5"/>
      <c r="J480" s="6"/>
      <c r="K480" s="2"/>
      <c r="L480" s="5"/>
      <c r="M480" s="32"/>
      <c r="N480" s="5"/>
      <c r="O480" s="5"/>
      <c r="P480" s="5"/>
      <c r="Q480" s="5"/>
      <c r="R480" s="5"/>
      <c r="S480" s="5"/>
      <c r="T480" s="5"/>
      <c r="U480" s="5"/>
      <c r="V480" s="5"/>
      <c r="W480" s="5"/>
      <c r="X480" s="5"/>
      <c r="Y480" s="5"/>
      <c r="Z480" s="5"/>
    </row>
    <row r="481" spans="1:26" ht="15.75" customHeight="1">
      <c r="A481" s="1"/>
      <c r="B481" s="16"/>
      <c r="C481" s="5"/>
      <c r="D481" s="3"/>
      <c r="E481" s="4"/>
      <c r="F481" s="4"/>
      <c r="G481" s="5"/>
      <c r="H481" s="5"/>
      <c r="I481" s="5"/>
      <c r="J481" s="6"/>
      <c r="K481" s="2"/>
      <c r="L481" s="5"/>
      <c r="M481" s="32"/>
      <c r="N481" s="5"/>
      <c r="O481" s="5"/>
      <c r="P481" s="5"/>
      <c r="Q481" s="5"/>
      <c r="R481" s="5"/>
      <c r="S481" s="5"/>
      <c r="T481" s="5"/>
      <c r="U481" s="5"/>
      <c r="V481" s="5"/>
      <c r="W481" s="5"/>
      <c r="X481" s="5"/>
      <c r="Y481" s="5"/>
      <c r="Z481" s="5"/>
    </row>
    <row r="482" spans="1:26" ht="15.75" customHeight="1">
      <c r="A482" s="1"/>
      <c r="B482" s="16"/>
      <c r="C482" s="5"/>
      <c r="D482" s="3"/>
      <c r="E482" s="4"/>
      <c r="F482" s="4"/>
      <c r="G482" s="5"/>
      <c r="H482" s="5"/>
      <c r="I482" s="5"/>
      <c r="J482" s="6"/>
      <c r="K482" s="2"/>
      <c r="L482" s="5"/>
      <c r="M482" s="32"/>
      <c r="N482" s="5"/>
      <c r="O482" s="5"/>
      <c r="P482" s="5"/>
      <c r="Q482" s="5"/>
      <c r="R482" s="5"/>
      <c r="S482" s="5"/>
      <c r="T482" s="5"/>
      <c r="U482" s="5"/>
      <c r="V482" s="5"/>
      <c r="W482" s="5"/>
      <c r="X482" s="5"/>
      <c r="Y482" s="5"/>
      <c r="Z482" s="5"/>
    </row>
    <row r="483" spans="1:26" ht="15.75" customHeight="1">
      <c r="A483" s="1"/>
      <c r="B483" s="16"/>
      <c r="C483" s="5"/>
      <c r="D483" s="3"/>
      <c r="E483" s="4"/>
      <c r="F483" s="4"/>
      <c r="G483" s="5"/>
      <c r="H483" s="5"/>
      <c r="I483" s="5"/>
      <c r="J483" s="6"/>
      <c r="K483" s="2"/>
      <c r="L483" s="5"/>
      <c r="M483" s="32"/>
      <c r="N483" s="5"/>
      <c r="O483" s="5"/>
      <c r="P483" s="5"/>
      <c r="Q483" s="5"/>
      <c r="R483" s="5"/>
      <c r="S483" s="5"/>
      <c r="T483" s="5"/>
      <c r="U483" s="5"/>
      <c r="V483" s="5"/>
      <c r="W483" s="5"/>
      <c r="X483" s="5"/>
      <c r="Y483" s="5"/>
      <c r="Z483" s="5"/>
    </row>
    <row r="484" spans="1:26" ht="15.75" customHeight="1">
      <c r="A484" s="1"/>
      <c r="B484" s="16"/>
      <c r="C484" s="5"/>
      <c r="D484" s="3"/>
      <c r="E484" s="4"/>
      <c r="F484" s="4"/>
      <c r="G484" s="5"/>
      <c r="H484" s="5"/>
      <c r="I484" s="5"/>
      <c r="J484" s="6"/>
      <c r="K484" s="2"/>
      <c r="L484" s="5"/>
      <c r="M484" s="32"/>
      <c r="N484" s="5"/>
      <c r="O484" s="5"/>
      <c r="P484" s="5"/>
      <c r="Q484" s="5"/>
      <c r="R484" s="5"/>
      <c r="S484" s="5"/>
      <c r="T484" s="5"/>
      <c r="U484" s="5"/>
      <c r="V484" s="5"/>
      <c r="W484" s="5"/>
      <c r="X484" s="5"/>
      <c r="Y484" s="5"/>
      <c r="Z484" s="5"/>
    </row>
    <row r="485" spans="1:26" ht="15.75" customHeight="1">
      <c r="A485" s="1"/>
      <c r="B485" s="16"/>
      <c r="C485" s="5"/>
      <c r="D485" s="3"/>
      <c r="E485" s="4"/>
      <c r="F485" s="4"/>
      <c r="G485" s="5"/>
      <c r="H485" s="5"/>
      <c r="I485" s="5"/>
      <c r="J485" s="6"/>
      <c r="K485" s="2"/>
      <c r="L485" s="5"/>
      <c r="M485" s="32"/>
      <c r="N485" s="5"/>
      <c r="O485" s="5"/>
      <c r="P485" s="5"/>
      <c r="Q485" s="5"/>
      <c r="R485" s="5"/>
      <c r="S485" s="5"/>
      <c r="T485" s="5"/>
      <c r="U485" s="5"/>
      <c r="V485" s="5"/>
      <c r="W485" s="5"/>
      <c r="X485" s="5"/>
      <c r="Y485" s="5"/>
      <c r="Z485" s="5"/>
    </row>
    <row r="486" spans="1:26" ht="15.75" customHeight="1">
      <c r="A486" s="1"/>
      <c r="B486" s="16"/>
      <c r="C486" s="5"/>
      <c r="D486" s="3"/>
      <c r="E486" s="4"/>
      <c r="F486" s="4"/>
      <c r="G486" s="5"/>
      <c r="H486" s="5"/>
      <c r="I486" s="5"/>
      <c r="J486" s="6"/>
      <c r="K486" s="2"/>
      <c r="L486" s="5"/>
      <c r="M486" s="32"/>
      <c r="N486" s="5"/>
      <c r="O486" s="5"/>
      <c r="P486" s="5"/>
      <c r="Q486" s="5"/>
      <c r="R486" s="5"/>
      <c r="S486" s="5"/>
      <c r="T486" s="5"/>
      <c r="U486" s="5"/>
      <c r="V486" s="5"/>
      <c r="W486" s="5"/>
      <c r="X486" s="5"/>
      <c r="Y486" s="5"/>
      <c r="Z486" s="5"/>
    </row>
    <row r="487" spans="1:26" ht="15.75" customHeight="1">
      <c r="A487" s="1"/>
      <c r="B487" s="16"/>
      <c r="C487" s="5"/>
      <c r="D487" s="3"/>
      <c r="E487" s="4"/>
      <c r="F487" s="4"/>
      <c r="G487" s="5"/>
      <c r="H487" s="5"/>
      <c r="I487" s="5"/>
      <c r="J487" s="6"/>
      <c r="K487" s="2"/>
      <c r="L487" s="5"/>
      <c r="M487" s="32"/>
      <c r="N487" s="5"/>
      <c r="O487" s="5"/>
      <c r="P487" s="5"/>
      <c r="Q487" s="5"/>
      <c r="R487" s="5"/>
      <c r="S487" s="5"/>
      <c r="T487" s="5"/>
      <c r="U487" s="5"/>
      <c r="V487" s="5"/>
      <c r="W487" s="5"/>
      <c r="X487" s="5"/>
      <c r="Y487" s="5"/>
      <c r="Z487" s="5"/>
    </row>
    <row r="488" spans="1:26" ht="15.75" customHeight="1">
      <c r="A488" s="1"/>
      <c r="B488" s="16"/>
      <c r="C488" s="5"/>
      <c r="D488" s="3"/>
      <c r="E488" s="4"/>
      <c r="F488" s="4"/>
      <c r="G488" s="5"/>
      <c r="H488" s="5"/>
      <c r="I488" s="5"/>
      <c r="J488" s="6"/>
      <c r="K488" s="2"/>
      <c r="L488" s="5"/>
      <c r="M488" s="32"/>
      <c r="N488" s="5"/>
      <c r="O488" s="5"/>
      <c r="P488" s="5"/>
      <c r="Q488" s="5"/>
      <c r="R488" s="5"/>
      <c r="S488" s="5"/>
      <c r="T488" s="5"/>
      <c r="U488" s="5"/>
      <c r="V488" s="5"/>
      <c r="W488" s="5"/>
      <c r="X488" s="5"/>
      <c r="Y488" s="5"/>
      <c r="Z488" s="5"/>
    </row>
    <row r="489" spans="1:26" ht="15.75" customHeight="1">
      <c r="A489" s="1"/>
      <c r="B489" s="16"/>
      <c r="C489" s="5"/>
      <c r="D489" s="3"/>
      <c r="E489" s="4"/>
      <c r="F489" s="4"/>
      <c r="G489" s="5"/>
      <c r="H489" s="5"/>
      <c r="I489" s="5"/>
      <c r="J489" s="6"/>
      <c r="K489" s="2"/>
      <c r="L489" s="5"/>
      <c r="M489" s="32"/>
      <c r="N489" s="5"/>
      <c r="O489" s="5"/>
      <c r="P489" s="5"/>
      <c r="Q489" s="5"/>
      <c r="R489" s="5"/>
      <c r="S489" s="5"/>
      <c r="T489" s="5"/>
      <c r="U489" s="5"/>
      <c r="V489" s="5"/>
      <c r="W489" s="5"/>
      <c r="X489" s="5"/>
      <c r="Y489" s="5"/>
      <c r="Z489" s="5"/>
    </row>
    <row r="490" spans="1:26" ht="15.75" customHeight="1">
      <c r="A490" s="1"/>
      <c r="B490" s="16"/>
      <c r="C490" s="5"/>
      <c r="D490" s="3"/>
      <c r="E490" s="4"/>
      <c r="F490" s="4"/>
      <c r="G490" s="5"/>
      <c r="H490" s="5"/>
      <c r="I490" s="5"/>
      <c r="J490" s="6"/>
      <c r="K490" s="2"/>
      <c r="L490" s="5"/>
      <c r="M490" s="32"/>
      <c r="N490" s="5"/>
      <c r="O490" s="5"/>
      <c r="P490" s="5"/>
      <c r="Q490" s="5"/>
      <c r="R490" s="5"/>
      <c r="S490" s="5"/>
      <c r="T490" s="5"/>
      <c r="U490" s="5"/>
      <c r="V490" s="5"/>
      <c r="W490" s="5"/>
      <c r="X490" s="5"/>
      <c r="Y490" s="5"/>
      <c r="Z490" s="5"/>
    </row>
    <row r="491" spans="1:26" ht="15.75" customHeight="1">
      <c r="A491" s="1"/>
      <c r="B491" s="16"/>
      <c r="C491" s="5"/>
      <c r="D491" s="3"/>
      <c r="E491" s="4"/>
      <c r="F491" s="4"/>
      <c r="G491" s="5"/>
      <c r="H491" s="5"/>
      <c r="I491" s="5"/>
      <c r="J491" s="6"/>
      <c r="K491" s="2"/>
      <c r="L491" s="5"/>
      <c r="M491" s="32"/>
      <c r="N491" s="5"/>
      <c r="O491" s="5"/>
      <c r="P491" s="5"/>
      <c r="Q491" s="5"/>
      <c r="R491" s="5"/>
      <c r="S491" s="5"/>
      <c r="T491" s="5"/>
      <c r="U491" s="5"/>
      <c r="V491" s="5"/>
      <c r="W491" s="5"/>
      <c r="X491" s="5"/>
      <c r="Y491" s="5"/>
      <c r="Z491" s="5"/>
    </row>
    <row r="492" spans="1:26" ht="15.75" customHeight="1">
      <c r="A492" s="1"/>
      <c r="B492" s="16"/>
      <c r="C492" s="5"/>
      <c r="D492" s="3"/>
      <c r="E492" s="4"/>
      <c r="F492" s="4"/>
      <c r="G492" s="5"/>
      <c r="H492" s="5"/>
      <c r="I492" s="5"/>
      <c r="J492" s="6"/>
      <c r="K492" s="2"/>
      <c r="L492" s="5"/>
      <c r="M492" s="32"/>
      <c r="N492" s="5"/>
      <c r="O492" s="5"/>
      <c r="P492" s="5"/>
      <c r="Q492" s="5"/>
      <c r="R492" s="5"/>
      <c r="S492" s="5"/>
      <c r="T492" s="5"/>
      <c r="U492" s="5"/>
      <c r="V492" s="5"/>
      <c r="W492" s="5"/>
      <c r="X492" s="5"/>
      <c r="Y492" s="5"/>
      <c r="Z492" s="5"/>
    </row>
    <row r="493" spans="1:26" ht="15.75" customHeight="1">
      <c r="A493" s="1"/>
      <c r="B493" s="16"/>
      <c r="C493" s="5"/>
      <c r="D493" s="3"/>
      <c r="E493" s="4"/>
      <c r="F493" s="4"/>
      <c r="G493" s="5"/>
      <c r="H493" s="5"/>
      <c r="I493" s="5"/>
      <c r="J493" s="6"/>
      <c r="K493" s="2"/>
      <c r="L493" s="5"/>
      <c r="M493" s="32"/>
      <c r="N493" s="5"/>
      <c r="O493" s="5"/>
      <c r="P493" s="5"/>
      <c r="Q493" s="5"/>
      <c r="R493" s="5"/>
      <c r="S493" s="5"/>
      <c r="T493" s="5"/>
      <c r="U493" s="5"/>
      <c r="V493" s="5"/>
      <c r="W493" s="5"/>
      <c r="X493" s="5"/>
      <c r="Y493" s="5"/>
      <c r="Z493" s="5"/>
    </row>
    <row r="494" spans="1:26" ht="15.75" customHeight="1">
      <c r="A494" s="1"/>
      <c r="B494" s="16"/>
      <c r="C494" s="5"/>
      <c r="D494" s="3"/>
      <c r="E494" s="4"/>
      <c r="F494" s="4"/>
      <c r="G494" s="5"/>
      <c r="H494" s="5"/>
      <c r="I494" s="5"/>
      <c r="J494" s="6"/>
      <c r="K494" s="2"/>
      <c r="L494" s="5"/>
      <c r="M494" s="32"/>
      <c r="N494" s="5"/>
      <c r="O494" s="5"/>
      <c r="P494" s="5"/>
      <c r="Q494" s="5"/>
      <c r="R494" s="5"/>
      <c r="S494" s="5"/>
      <c r="T494" s="5"/>
      <c r="U494" s="5"/>
      <c r="V494" s="5"/>
      <c r="W494" s="5"/>
      <c r="X494" s="5"/>
      <c r="Y494" s="5"/>
      <c r="Z494" s="5"/>
    </row>
    <row r="495" spans="1:26" ht="15.75" customHeight="1">
      <c r="A495" s="1"/>
      <c r="B495" s="16"/>
      <c r="C495" s="5"/>
      <c r="D495" s="3"/>
      <c r="E495" s="4"/>
      <c r="F495" s="4"/>
      <c r="G495" s="5"/>
      <c r="H495" s="5"/>
      <c r="I495" s="5"/>
      <c r="J495" s="6"/>
      <c r="K495" s="2"/>
      <c r="L495" s="5"/>
      <c r="M495" s="32"/>
      <c r="N495" s="5"/>
      <c r="O495" s="5"/>
      <c r="P495" s="5"/>
      <c r="Q495" s="5"/>
      <c r="R495" s="5"/>
      <c r="S495" s="5"/>
      <c r="T495" s="5"/>
      <c r="U495" s="5"/>
      <c r="V495" s="5"/>
      <c r="W495" s="5"/>
      <c r="X495" s="5"/>
      <c r="Y495" s="5"/>
      <c r="Z495" s="5"/>
    </row>
    <row r="496" spans="1:26" ht="15.75" customHeight="1">
      <c r="A496" s="1"/>
      <c r="B496" s="16"/>
      <c r="C496" s="5"/>
      <c r="D496" s="3"/>
      <c r="E496" s="4"/>
      <c r="F496" s="4"/>
      <c r="G496" s="5"/>
      <c r="H496" s="5"/>
      <c r="I496" s="5"/>
      <c r="J496" s="6"/>
      <c r="K496" s="2"/>
      <c r="L496" s="5"/>
      <c r="M496" s="32"/>
      <c r="N496" s="5"/>
      <c r="O496" s="5"/>
      <c r="P496" s="5"/>
      <c r="Q496" s="5"/>
      <c r="R496" s="5"/>
      <c r="S496" s="5"/>
      <c r="T496" s="5"/>
      <c r="U496" s="5"/>
      <c r="V496" s="5"/>
      <c r="W496" s="5"/>
      <c r="X496" s="5"/>
      <c r="Y496" s="5"/>
      <c r="Z496" s="5"/>
    </row>
    <row r="497" spans="1:26" ht="15.75" customHeight="1">
      <c r="A497" s="1"/>
      <c r="B497" s="16"/>
      <c r="C497" s="5"/>
      <c r="D497" s="3"/>
      <c r="E497" s="4"/>
      <c r="F497" s="4"/>
      <c r="G497" s="5"/>
      <c r="H497" s="5"/>
      <c r="I497" s="5"/>
      <c r="J497" s="6"/>
      <c r="K497" s="2"/>
      <c r="L497" s="5"/>
      <c r="M497" s="32"/>
      <c r="N497" s="5"/>
      <c r="O497" s="5"/>
      <c r="P497" s="5"/>
      <c r="Q497" s="5"/>
      <c r="R497" s="5"/>
      <c r="S497" s="5"/>
      <c r="T497" s="5"/>
      <c r="U497" s="5"/>
      <c r="V497" s="5"/>
      <c r="W497" s="5"/>
      <c r="X497" s="5"/>
      <c r="Y497" s="5"/>
      <c r="Z497" s="5"/>
    </row>
    <row r="498" spans="1:26" ht="15.75" customHeight="1">
      <c r="A498" s="1"/>
      <c r="B498" s="16"/>
      <c r="C498" s="5"/>
      <c r="D498" s="3"/>
      <c r="E498" s="4"/>
      <c r="F498" s="4"/>
      <c r="G498" s="5"/>
      <c r="H498" s="5"/>
      <c r="I498" s="5"/>
      <c r="J498" s="6"/>
      <c r="K498" s="2"/>
      <c r="L498" s="5"/>
      <c r="M498" s="32"/>
      <c r="N498" s="5"/>
      <c r="O498" s="5"/>
      <c r="P498" s="5"/>
      <c r="Q498" s="5"/>
      <c r="R498" s="5"/>
      <c r="S498" s="5"/>
      <c r="T498" s="5"/>
      <c r="U498" s="5"/>
      <c r="V498" s="5"/>
      <c r="W498" s="5"/>
      <c r="X498" s="5"/>
      <c r="Y498" s="5"/>
      <c r="Z498" s="5"/>
    </row>
    <row r="499" spans="1:26" ht="15.75" customHeight="1">
      <c r="A499" s="1"/>
      <c r="B499" s="16"/>
      <c r="C499" s="5"/>
      <c r="D499" s="3"/>
      <c r="E499" s="4"/>
      <c r="F499" s="4"/>
      <c r="G499" s="5"/>
      <c r="H499" s="5"/>
      <c r="I499" s="5"/>
      <c r="J499" s="6"/>
      <c r="K499" s="2"/>
      <c r="L499" s="5"/>
      <c r="M499" s="32"/>
      <c r="N499" s="5"/>
      <c r="O499" s="5"/>
      <c r="P499" s="5"/>
      <c r="Q499" s="5"/>
      <c r="R499" s="5"/>
      <c r="S499" s="5"/>
      <c r="T499" s="5"/>
      <c r="U499" s="5"/>
      <c r="V499" s="5"/>
      <c r="W499" s="5"/>
      <c r="X499" s="5"/>
      <c r="Y499" s="5"/>
      <c r="Z499" s="5"/>
    </row>
    <row r="500" spans="1:26" ht="15.75" customHeight="1">
      <c r="A500" s="1"/>
      <c r="B500" s="16"/>
      <c r="C500" s="5"/>
      <c r="D500" s="3"/>
      <c r="E500" s="4"/>
      <c r="F500" s="4"/>
      <c r="G500" s="5"/>
      <c r="H500" s="5"/>
      <c r="I500" s="5"/>
      <c r="J500" s="6"/>
      <c r="K500" s="2"/>
      <c r="L500" s="5"/>
      <c r="M500" s="32"/>
      <c r="N500" s="5"/>
      <c r="O500" s="5"/>
      <c r="P500" s="5"/>
      <c r="Q500" s="5"/>
      <c r="R500" s="5"/>
      <c r="S500" s="5"/>
      <c r="T500" s="5"/>
      <c r="U500" s="5"/>
      <c r="V500" s="5"/>
      <c r="W500" s="5"/>
      <c r="X500" s="5"/>
      <c r="Y500" s="5"/>
      <c r="Z500" s="5"/>
    </row>
    <row r="501" spans="1:26" ht="15.75" customHeight="1">
      <c r="A501" s="1"/>
      <c r="B501" s="16"/>
      <c r="C501" s="5"/>
      <c r="D501" s="3"/>
      <c r="E501" s="4"/>
      <c r="F501" s="4"/>
      <c r="G501" s="5"/>
      <c r="H501" s="5"/>
      <c r="I501" s="5"/>
      <c r="J501" s="6"/>
      <c r="K501" s="2"/>
      <c r="L501" s="5"/>
      <c r="M501" s="32"/>
      <c r="N501" s="5"/>
      <c r="O501" s="5"/>
      <c r="P501" s="5"/>
      <c r="Q501" s="5"/>
      <c r="R501" s="5"/>
      <c r="S501" s="5"/>
      <c r="T501" s="5"/>
      <c r="U501" s="5"/>
      <c r="V501" s="5"/>
      <c r="W501" s="5"/>
      <c r="X501" s="5"/>
      <c r="Y501" s="5"/>
      <c r="Z501" s="5"/>
    </row>
    <row r="502" spans="1:26" ht="15.75" customHeight="1">
      <c r="A502" s="1"/>
      <c r="B502" s="16"/>
      <c r="C502" s="5"/>
      <c r="D502" s="3"/>
      <c r="E502" s="4"/>
      <c r="F502" s="4"/>
      <c r="G502" s="5"/>
      <c r="H502" s="5"/>
      <c r="I502" s="5"/>
      <c r="J502" s="6"/>
      <c r="K502" s="2"/>
      <c r="L502" s="5"/>
      <c r="M502" s="32"/>
      <c r="N502" s="5"/>
      <c r="O502" s="5"/>
      <c r="P502" s="5"/>
      <c r="Q502" s="5"/>
      <c r="R502" s="5"/>
      <c r="S502" s="5"/>
      <c r="T502" s="5"/>
      <c r="U502" s="5"/>
      <c r="V502" s="5"/>
      <c r="W502" s="5"/>
      <c r="X502" s="5"/>
      <c r="Y502" s="5"/>
      <c r="Z502" s="5"/>
    </row>
    <row r="503" spans="1:26" ht="15.75" customHeight="1">
      <c r="A503" s="1"/>
      <c r="B503" s="16"/>
      <c r="C503" s="5"/>
      <c r="D503" s="3"/>
      <c r="E503" s="4"/>
      <c r="F503" s="4"/>
      <c r="G503" s="5"/>
      <c r="H503" s="5"/>
      <c r="I503" s="5"/>
      <c r="J503" s="6"/>
      <c r="K503" s="2"/>
      <c r="L503" s="5"/>
      <c r="M503" s="32"/>
      <c r="N503" s="5"/>
      <c r="O503" s="5"/>
      <c r="P503" s="5"/>
      <c r="Q503" s="5"/>
      <c r="R503" s="5"/>
      <c r="S503" s="5"/>
      <c r="T503" s="5"/>
      <c r="U503" s="5"/>
      <c r="V503" s="5"/>
      <c r="W503" s="5"/>
      <c r="X503" s="5"/>
      <c r="Y503" s="5"/>
      <c r="Z503" s="5"/>
    </row>
    <row r="504" spans="1:26" ht="15.75" customHeight="1">
      <c r="A504" s="1"/>
      <c r="B504" s="16"/>
      <c r="C504" s="5"/>
      <c r="D504" s="3"/>
      <c r="E504" s="4"/>
      <c r="F504" s="4"/>
      <c r="G504" s="5"/>
      <c r="H504" s="5"/>
      <c r="I504" s="5"/>
      <c r="J504" s="6"/>
      <c r="K504" s="2"/>
      <c r="L504" s="5"/>
      <c r="M504" s="32"/>
      <c r="N504" s="5"/>
      <c r="O504" s="5"/>
      <c r="P504" s="5"/>
      <c r="Q504" s="5"/>
      <c r="R504" s="5"/>
      <c r="S504" s="5"/>
      <c r="T504" s="5"/>
      <c r="U504" s="5"/>
      <c r="V504" s="5"/>
      <c r="W504" s="5"/>
      <c r="X504" s="5"/>
      <c r="Y504" s="5"/>
      <c r="Z504" s="5"/>
    </row>
    <row r="505" spans="1:26" ht="15.75" customHeight="1">
      <c r="A505" s="1"/>
      <c r="B505" s="16"/>
      <c r="C505" s="5"/>
      <c r="D505" s="3"/>
      <c r="E505" s="4"/>
      <c r="F505" s="4"/>
      <c r="G505" s="5"/>
      <c r="H505" s="5"/>
      <c r="I505" s="5"/>
      <c r="J505" s="6"/>
      <c r="K505" s="2"/>
      <c r="L505" s="5"/>
      <c r="M505" s="32"/>
      <c r="N505" s="5"/>
      <c r="O505" s="5"/>
      <c r="P505" s="5"/>
      <c r="Q505" s="5"/>
      <c r="R505" s="5"/>
      <c r="S505" s="5"/>
      <c r="T505" s="5"/>
      <c r="U505" s="5"/>
      <c r="V505" s="5"/>
      <c r="W505" s="5"/>
      <c r="X505" s="5"/>
      <c r="Y505" s="5"/>
      <c r="Z505" s="5"/>
    </row>
    <row r="506" spans="1:26" ht="15.75" customHeight="1">
      <c r="A506" s="1"/>
      <c r="B506" s="16"/>
      <c r="C506" s="5"/>
      <c r="D506" s="3"/>
      <c r="E506" s="4"/>
      <c r="F506" s="4"/>
      <c r="G506" s="5"/>
      <c r="H506" s="5"/>
      <c r="I506" s="5"/>
      <c r="J506" s="6"/>
      <c r="K506" s="2"/>
      <c r="L506" s="5"/>
      <c r="M506" s="32"/>
      <c r="N506" s="5"/>
      <c r="O506" s="5"/>
      <c r="P506" s="5"/>
      <c r="Q506" s="5"/>
      <c r="R506" s="5"/>
      <c r="S506" s="5"/>
      <c r="T506" s="5"/>
      <c r="U506" s="5"/>
      <c r="V506" s="5"/>
      <c r="W506" s="5"/>
      <c r="X506" s="5"/>
      <c r="Y506" s="5"/>
      <c r="Z506" s="5"/>
    </row>
    <row r="507" spans="1:26" ht="15.75" customHeight="1">
      <c r="A507" s="1"/>
      <c r="B507" s="16"/>
      <c r="C507" s="5"/>
      <c r="D507" s="3"/>
      <c r="E507" s="4"/>
      <c r="F507" s="4"/>
      <c r="G507" s="5"/>
      <c r="H507" s="5"/>
      <c r="I507" s="5"/>
      <c r="J507" s="6"/>
      <c r="K507" s="2"/>
      <c r="L507" s="5"/>
      <c r="M507" s="32"/>
      <c r="N507" s="5"/>
      <c r="O507" s="5"/>
      <c r="P507" s="5"/>
      <c r="Q507" s="5"/>
      <c r="R507" s="5"/>
      <c r="S507" s="5"/>
      <c r="T507" s="5"/>
      <c r="U507" s="5"/>
      <c r="V507" s="5"/>
      <c r="W507" s="5"/>
      <c r="X507" s="5"/>
      <c r="Y507" s="5"/>
      <c r="Z507" s="5"/>
    </row>
    <row r="508" spans="1:26" ht="15.75" customHeight="1">
      <c r="A508" s="1"/>
      <c r="B508" s="16"/>
      <c r="C508" s="5"/>
      <c r="D508" s="3"/>
      <c r="E508" s="4"/>
      <c r="F508" s="4"/>
      <c r="G508" s="5"/>
      <c r="H508" s="5"/>
      <c r="I508" s="5"/>
      <c r="J508" s="6"/>
      <c r="K508" s="2"/>
      <c r="L508" s="5"/>
      <c r="M508" s="32"/>
      <c r="N508" s="5"/>
      <c r="O508" s="5"/>
      <c r="P508" s="5"/>
      <c r="Q508" s="5"/>
      <c r="R508" s="5"/>
      <c r="S508" s="5"/>
      <c r="T508" s="5"/>
      <c r="U508" s="5"/>
      <c r="V508" s="5"/>
      <c r="W508" s="5"/>
      <c r="X508" s="5"/>
      <c r="Y508" s="5"/>
      <c r="Z508" s="5"/>
    </row>
    <row r="509" spans="1:26" ht="15.75" customHeight="1">
      <c r="A509" s="1"/>
      <c r="B509" s="16"/>
      <c r="C509" s="5"/>
      <c r="D509" s="3"/>
      <c r="E509" s="4"/>
      <c r="F509" s="4"/>
      <c r="G509" s="5"/>
      <c r="H509" s="5"/>
      <c r="I509" s="5"/>
      <c r="J509" s="6"/>
      <c r="K509" s="2"/>
      <c r="L509" s="5"/>
      <c r="M509" s="32"/>
      <c r="N509" s="5"/>
      <c r="O509" s="5"/>
      <c r="P509" s="5"/>
      <c r="Q509" s="5"/>
      <c r="R509" s="5"/>
      <c r="S509" s="5"/>
      <c r="T509" s="5"/>
      <c r="U509" s="5"/>
      <c r="V509" s="5"/>
      <c r="W509" s="5"/>
      <c r="X509" s="5"/>
      <c r="Y509" s="5"/>
      <c r="Z509" s="5"/>
    </row>
    <row r="510" spans="1:26" ht="15.75" customHeight="1">
      <c r="A510" s="1"/>
      <c r="B510" s="16"/>
      <c r="C510" s="5"/>
      <c r="D510" s="3"/>
      <c r="E510" s="4"/>
      <c r="F510" s="4"/>
      <c r="G510" s="5"/>
      <c r="H510" s="5"/>
      <c r="I510" s="5"/>
      <c r="J510" s="6"/>
      <c r="K510" s="2"/>
      <c r="L510" s="5"/>
      <c r="M510" s="32"/>
      <c r="N510" s="5"/>
      <c r="O510" s="5"/>
      <c r="P510" s="5"/>
      <c r="Q510" s="5"/>
      <c r="R510" s="5"/>
      <c r="S510" s="5"/>
      <c r="T510" s="5"/>
      <c r="U510" s="5"/>
      <c r="V510" s="5"/>
      <c r="W510" s="5"/>
      <c r="X510" s="5"/>
      <c r="Y510" s="5"/>
      <c r="Z510" s="5"/>
    </row>
    <row r="511" spans="1:26" ht="15.75" customHeight="1">
      <c r="A511" s="1"/>
      <c r="B511" s="16"/>
      <c r="C511" s="5"/>
      <c r="D511" s="3"/>
      <c r="E511" s="4"/>
      <c r="F511" s="4"/>
      <c r="G511" s="5"/>
      <c r="H511" s="5"/>
      <c r="I511" s="5"/>
      <c r="J511" s="6"/>
      <c r="K511" s="2"/>
      <c r="L511" s="5"/>
      <c r="M511" s="32"/>
      <c r="N511" s="5"/>
      <c r="O511" s="5"/>
      <c r="P511" s="5"/>
      <c r="Q511" s="5"/>
      <c r="R511" s="5"/>
      <c r="S511" s="5"/>
      <c r="T511" s="5"/>
      <c r="U511" s="5"/>
      <c r="V511" s="5"/>
      <c r="W511" s="5"/>
      <c r="X511" s="5"/>
      <c r="Y511" s="5"/>
      <c r="Z511" s="5"/>
    </row>
    <row r="512" spans="1:26" ht="15.75" customHeight="1">
      <c r="A512" s="1"/>
      <c r="B512" s="16"/>
      <c r="C512" s="5"/>
      <c r="D512" s="3"/>
      <c r="E512" s="4"/>
      <c r="F512" s="4"/>
      <c r="G512" s="5"/>
      <c r="H512" s="5"/>
      <c r="I512" s="5"/>
      <c r="J512" s="6"/>
      <c r="K512" s="2"/>
      <c r="L512" s="5"/>
      <c r="M512" s="32"/>
      <c r="N512" s="5"/>
      <c r="O512" s="5"/>
      <c r="P512" s="5"/>
      <c r="Q512" s="5"/>
      <c r="R512" s="5"/>
      <c r="S512" s="5"/>
      <c r="T512" s="5"/>
      <c r="U512" s="5"/>
      <c r="V512" s="5"/>
      <c r="W512" s="5"/>
      <c r="X512" s="5"/>
      <c r="Y512" s="5"/>
      <c r="Z512" s="5"/>
    </row>
    <row r="513" spans="1:26" ht="15.75" customHeight="1">
      <c r="A513" s="1"/>
      <c r="B513" s="16"/>
      <c r="C513" s="5"/>
      <c r="D513" s="3"/>
      <c r="E513" s="4"/>
      <c r="F513" s="4"/>
      <c r="G513" s="5"/>
      <c r="H513" s="5"/>
      <c r="I513" s="5"/>
      <c r="J513" s="6"/>
      <c r="K513" s="2"/>
      <c r="L513" s="5"/>
      <c r="M513" s="32"/>
      <c r="N513" s="5"/>
      <c r="O513" s="5"/>
      <c r="P513" s="5"/>
      <c r="Q513" s="5"/>
      <c r="R513" s="5"/>
      <c r="S513" s="5"/>
      <c r="T513" s="5"/>
      <c r="U513" s="5"/>
      <c r="V513" s="5"/>
      <c r="W513" s="5"/>
      <c r="X513" s="5"/>
      <c r="Y513" s="5"/>
      <c r="Z513" s="5"/>
    </row>
    <row r="514" spans="1:26" ht="15.75" customHeight="1">
      <c r="A514" s="1"/>
      <c r="B514" s="16"/>
      <c r="C514" s="5"/>
      <c r="D514" s="3"/>
      <c r="E514" s="4"/>
      <c r="F514" s="4"/>
      <c r="G514" s="5"/>
      <c r="H514" s="5"/>
      <c r="I514" s="5"/>
      <c r="J514" s="6"/>
      <c r="K514" s="2"/>
      <c r="L514" s="5"/>
      <c r="M514" s="32"/>
      <c r="N514" s="5"/>
      <c r="O514" s="5"/>
      <c r="P514" s="5"/>
      <c r="Q514" s="5"/>
      <c r="R514" s="5"/>
      <c r="S514" s="5"/>
      <c r="T514" s="5"/>
      <c r="U514" s="5"/>
      <c r="V514" s="5"/>
      <c r="W514" s="5"/>
      <c r="X514" s="5"/>
      <c r="Y514" s="5"/>
      <c r="Z514" s="5"/>
    </row>
    <row r="515" spans="1:26" ht="15.75" customHeight="1">
      <c r="A515" s="1"/>
      <c r="B515" s="16"/>
      <c r="C515" s="5"/>
      <c r="D515" s="3"/>
      <c r="E515" s="4"/>
      <c r="F515" s="4"/>
      <c r="G515" s="5"/>
      <c r="H515" s="5"/>
      <c r="I515" s="5"/>
      <c r="J515" s="6"/>
      <c r="K515" s="2"/>
      <c r="L515" s="5"/>
      <c r="M515" s="32"/>
      <c r="N515" s="5"/>
      <c r="O515" s="5"/>
      <c r="P515" s="5"/>
      <c r="Q515" s="5"/>
      <c r="R515" s="5"/>
      <c r="S515" s="5"/>
      <c r="T515" s="5"/>
      <c r="U515" s="5"/>
      <c r="V515" s="5"/>
      <c r="W515" s="5"/>
      <c r="X515" s="5"/>
      <c r="Y515" s="5"/>
      <c r="Z515" s="5"/>
    </row>
    <row r="516" spans="1:26" ht="15.75" customHeight="1">
      <c r="A516" s="1"/>
      <c r="B516" s="16"/>
      <c r="C516" s="5"/>
      <c r="D516" s="3"/>
      <c r="E516" s="4"/>
      <c r="F516" s="4"/>
      <c r="G516" s="5"/>
      <c r="H516" s="5"/>
      <c r="I516" s="5"/>
      <c r="J516" s="6"/>
      <c r="K516" s="2"/>
      <c r="L516" s="5"/>
      <c r="M516" s="32"/>
      <c r="N516" s="5"/>
      <c r="O516" s="5"/>
      <c r="P516" s="5"/>
      <c r="Q516" s="5"/>
      <c r="R516" s="5"/>
      <c r="S516" s="5"/>
      <c r="T516" s="5"/>
      <c r="U516" s="5"/>
      <c r="V516" s="5"/>
      <c r="W516" s="5"/>
      <c r="X516" s="5"/>
      <c r="Y516" s="5"/>
      <c r="Z516" s="5"/>
    </row>
    <row r="517" spans="1:26" ht="15.75" customHeight="1">
      <c r="A517" s="1"/>
      <c r="B517" s="16"/>
      <c r="C517" s="5"/>
      <c r="D517" s="3"/>
      <c r="E517" s="4"/>
      <c r="F517" s="4"/>
      <c r="G517" s="5"/>
      <c r="H517" s="5"/>
      <c r="I517" s="5"/>
      <c r="J517" s="6"/>
      <c r="K517" s="2"/>
      <c r="L517" s="5"/>
      <c r="M517" s="32"/>
      <c r="N517" s="5"/>
      <c r="O517" s="5"/>
      <c r="P517" s="5"/>
      <c r="Q517" s="5"/>
      <c r="R517" s="5"/>
      <c r="S517" s="5"/>
      <c r="T517" s="5"/>
      <c r="U517" s="5"/>
      <c r="V517" s="5"/>
      <c r="W517" s="5"/>
      <c r="X517" s="5"/>
      <c r="Y517" s="5"/>
      <c r="Z517" s="5"/>
    </row>
    <row r="518" spans="1:26" ht="15.75" customHeight="1">
      <c r="A518" s="1"/>
      <c r="B518" s="16"/>
      <c r="C518" s="5"/>
      <c r="D518" s="3"/>
      <c r="E518" s="4"/>
      <c r="F518" s="4"/>
      <c r="G518" s="5"/>
      <c r="H518" s="5"/>
      <c r="I518" s="5"/>
      <c r="J518" s="6"/>
      <c r="K518" s="2"/>
      <c r="L518" s="5"/>
      <c r="M518" s="32"/>
      <c r="N518" s="5"/>
      <c r="O518" s="5"/>
      <c r="P518" s="5"/>
      <c r="Q518" s="5"/>
      <c r="R518" s="5"/>
      <c r="S518" s="5"/>
      <c r="T518" s="5"/>
      <c r="U518" s="5"/>
      <c r="V518" s="5"/>
      <c r="W518" s="5"/>
      <c r="X518" s="5"/>
      <c r="Y518" s="5"/>
      <c r="Z518" s="5"/>
    </row>
    <row r="519" spans="1:26" ht="15.75" customHeight="1">
      <c r="A519" s="1"/>
      <c r="B519" s="16"/>
      <c r="C519" s="5"/>
      <c r="D519" s="3"/>
      <c r="E519" s="4"/>
      <c r="F519" s="4"/>
      <c r="G519" s="5"/>
      <c r="H519" s="5"/>
      <c r="I519" s="5"/>
      <c r="J519" s="6"/>
      <c r="K519" s="2"/>
      <c r="L519" s="5"/>
      <c r="M519" s="32"/>
      <c r="N519" s="5"/>
      <c r="O519" s="5"/>
      <c r="P519" s="5"/>
      <c r="Q519" s="5"/>
      <c r="R519" s="5"/>
      <c r="S519" s="5"/>
      <c r="T519" s="5"/>
      <c r="U519" s="5"/>
      <c r="V519" s="5"/>
      <c r="W519" s="5"/>
      <c r="X519" s="5"/>
      <c r="Y519" s="5"/>
      <c r="Z519" s="5"/>
    </row>
    <row r="520" spans="1:26" ht="15.75" customHeight="1">
      <c r="A520" s="1"/>
      <c r="B520" s="16"/>
      <c r="C520" s="5"/>
      <c r="D520" s="3"/>
      <c r="E520" s="4"/>
      <c r="F520" s="4"/>
      <c r="G520" s="5"/>
      <c r="H520" s="5"/>
      <c r="I520" s="5"/>
      <c r="J520" s="6"/>
      <c r="K520" s="2"/>
      <c r="L520" s="5"/>
      <c r="M520" s="32"/>
      <c r="N520" s="5"/>
      <c r="O520" s="5"/>
      <c r="P520" s="5"/>
      <c r="Q520" s="5"/>
      <c r="R520" s="5"/>
      <c r="S520" s="5"/>
      <c r="T520" s="5"/>
      <c r="U520" s="5"/>
      <c r="V520" s="5"/>
      <c r="W520" s="5"/>
      <c r="X520" s="5"/>
      <c r="Y520" s="5"/>
      <c r="Z520" s="5"/>
    </row>
    <row r="521" spans="1:26" ht="15.75" customHeight="1">
      <c r="A521" s="1"/>
      <c r="B521" s="16"/>
      <c r="C521" s="5"/>
      <c r="D521" s="3"/>
      <c r="E521" s="4"/>
      <c r="F521" s="4"/>
      <c r="G521" s="5"/>
      <c r="H521" s="5"/>
      <c r="I521" s="5"/>
      <c r="J521" s="6"/>
      <c r="K521" s="2"/>
      <c r="L521" s="5"/>
      <c r="M521" s="32"/>
      <c r="N521" s="5"/>
      <c r="O521" s="5"/>
      <c r="P521" s="5"/>
      <c r="Q521" s="5"/>
      <c r="R521" s="5"/>
      <c r="S521" s="5"/>
      <c r="T521" s="5"/>
      <c r="U521" s="5"/>
      <c r="V521" s="5"/>
      <c r="W521" s="5"/>
      <c r="X521" s="5"/>
      <c r="Y521" s="5"/>
      <c r="Z521" s="5"/>
    </row>
    <row r="522" spans="1:26" ht="15.75" customHeight="1">
      <c r="A522" s="1"/>
      <c r="B522" s="16"/>
      <c r="C522" s="5"/>
      <c r="D522" s="3"/>
      <c r="E522" s="4"/>
      <c r="F522" s="4"/>
      <c r="G522" s="5"/>
      <c r="H522" s="5"/>
      <c r="I522" s="5"/>
      <c r="J522" s="6"/>
      <c r="K522" s="2"/>
      <c r="L522" s="5"/>
      <c r="M522" s="32"/>
      <c r="N522" s="5"/>
      <c r="O522" s="5"/>
      <c r="P522" s="5"/>
      <c r="Q522" s="5"/>
      <c r="R522" s="5"/>
      <c r="S522" s="5"/>
      <c r="T522" s="5"/>
      <c r="U522" s="5"/>
      <c r="V522" s="5"/>
      <c r="W522" s="5"/>
      <c r="X522" s="5"/>
      <c r="Y522" s="5"/>
      <c r="Z522" s="5"/>
    </row>
    <row r="523" spans="1:26" ht="15.75" customHeight="1">
      <c r="A523" s="1"/>
      <c r="B523" s="16"/>
      <c r="C523" s="5"/>
      <c r="D523" s="3"/>
      <c r="E523" s="4"/>
      <c r="F523" s="4"/>
      <c r="G523" s="5"/>
      <c r="H523" s="5"/>
      <c r="I523" s="5"/>
      <c r="J523" s="6"/>
      <c r="K523" s="2"/>
      <c r="L523" s="5"/>
      <c r="M523" s="32"/>
      <c r="N523" s="5"/>
      <c r="O523" s="5"/>
      <c r="P523" s="5"/>
      <c r="Q523" s="5"/>
      <c r="R523" s="5"/>
      <c r="S523" s="5"/>
      <c r="T523" s="5"/>
      <c r="U523" s="5"/>
      <c r="V523" s="5"/>
      <c r="W523" s="5"/>
      <c r="X523" s="5"/>
      <c r="Y523" s="5"/>
      <c r="Z523" s="5"/>
    </row>
    <row r="524" spans="1:26" ht="15.75" customHeight="1">
      <c r="A524" s="1"/>
      <c r="B524" s="16"/>
      <c r="C524" s="5"/>
      <c r="D524" s="3"/>
      <c r="E524" s="4"/>
      <c r="F524" s="4"/>
      <c r="G524" s="5"/>
      <c r="H524" s="5"/>
      <c r="I524" s="5"/>
      <c r="J524" s="6"/>
      <c r="K524" s="2"/>
      <c r="L524" s="5"/>
      <c r="M524" s="32"/>
      <c r="N524" s="5"/>
      <c r="O524" s="5"/>
      <c r="P524" s="5"/>
      <c r="Q524" s="5"/>
      <c r="R524" s="5"/>
      <c r="S524" s="5"/>
      <c r="T524" s="5"/>
      <c r="U524" s="5"/>
      <c r="V524" s="5"/>
      <c r="W524" s="5"/>
      <c r="X524" s="5"/>
      <c r="Y524" s="5"/>
      <c r="Z524" s="5"/>
    </row>
    <row r="525" spans="1:26" ht="15.75" customHeight="1">
      <c r="A525" s="1"/>
      <c r="B525" s="16"/>
      <c r="C525" s="5"/>
      <c r="D525" s="3"/>
      <c r="E525" s="4"/>
      <c r="F525" s="4"/>
      <c r="G525" s="5"/>
      <c r="H525" s="5"/>
      <c r="I525" s="5"/>
      <c r="J525" s="6"/>
      <c r="K525" s="2"/>
      <c r="L525" s="5"/>
      <c r="M525" s="32"/>
      <c r="N525" s="5"/>
      <c r="O525" s="5"/>
      <c r="P525" s="5"/>
      <c r="Q525" s="5"/>
      <c r="R525" s="5"/>
      <c r="S525" s="5"/>
      <c r="T525" s="5"/>
      <c r="U525" s="5"/>
      <c r="V525" s="5"/>
      <c r="W525" s="5"/>
      <c r="X525" s="5"/>
      <c r="Y525" s="5"/>
      <c r="Z525" s="5"/>
    </row>
    <row r="526" spans="1:26" ht="15.75" customHeight="1">
      <c r="A526" s="1"/>
      <c r="B526" s="16"/>
      <c r="C526" s="5"/>
      <c r="D526" s="3"/>
      <c r="E526" s="4"/>
      <c r="F526" s="4"/>
      <c r="G526" s="5"/>
      <c r="H526" s="5"/>
      <c r="I526" s="5"/>
      <c r="J526" s="6"/>
      <c r="K526" s="2"/>
      <c r="L526" s="5"/>
      <c r="M526" s="32"/>
      <c r="N526" s="5"/>
      <c r="O526" s="5"/>
      <c r="P526" s="5"/>
      <c r="Q526" s="5"/>
      <c r="R526" s="5"/>
      <c r="S526" s="5"/>
      <c r="T526" s="5"/>
      <c r="U526" s="5"/>
      <c r="V526" s="5"/>
      <c r="W526" s="5"/>
      <c r="X526" s="5"/>
      <c r="Y526" s="5"/>
      <c r="Z526" s="5"/>
    </row>
    <row r="527" spans="1:26" ht="15.75" customHeight="1">
      <c r="A527" s="1"/>
      <c r="B527" s="16"/>
      <c r="C527" s="5"/>
      <c r="D527" s="3"/>
      <c r="E527" s="4"/>
      <c r="F527" s="4"/>
      <c r="G527" s="5"/>
      <c r="H527" s="5"/>
      <c r="I527" s="5"/>
      <c r="J527" s="6"/>
      <c r="K527" s="2"/>
      <c r="L527" s="5"/>
      <c r="M527" s="32"/>
      <c r="N527" s="5"/>
      <c r="O527" s="5"/>
      <c r="P527" s="5"/>
      <c r="Q527" s="5"/>
      <c r="R527" s="5"/>
      <c r="S527" s="5"/>
      <c r="T527" s="5"/>
      <c r="U527" s="5"/>
      <c r="V527" s="5"/>
      <c r="W527" s="5"/>
      <c r="X527" s="5"/>
      <c r="Y527" s="5"/>
      <c r="Z527" s="5"/>
    </row>
    <row r="528" spans="1:26" ht="15.75" customHeight="1">
      <c r="A528" s="1"/>
      <c r="B528" s="16"/>
      <c r="C528" s="5"/>
      <c r="D528" s="3"/>
      <c r="E528" s="4"/>
      <c r="F528" s="4"/>
      <c r="G528" s="5"/>
      <c r="H528" s="5"/>
      <c r="I528" s="5"/>
      <c r="J528" s="6"/>
      <c r="K528" s="2"/>
      <c r="L528" s="5"/>
      <c r="M528" s="32"/>
      <c r="N528" s="5"/>
      <c r="O528" s="5"/>
      <c r="P528" s="5"/>
      <c r="Q528" s="5"/>
      <c r="R528" s="5"/>
      <c r="S528" s="5"/>
      <c r="T528" s="5"/>
      <c r="U528" s="5"/>
      <c r="V528" s="5"/>
      <c r="W528" s="5"/>
      <c r="X528" s="5"/>
      <c r="Y528" s="5"/>
      <c r="Z528" s="5"/>
    </row>
    <row r="529" spans="1:26" ht="15.75" customHeight="1">
      <c r="A529" s="1"/>
      <c r="B529" s="16"/>
      <c r="C529" s="5"/>
      <c r="D529" s="3"/>
      <c r="E529" s="4"/>
      <c r="F529" s="4"/>
      <c r="G529" s="5"/>
      <c r="H529" s="5"/>
      <c r="I529" s="5"/>
      <c r="J529" s="6"/>
      <c r="K529" s="2"/>
      <c r="L529" s="5"/>
      <c r="M529" s="32"/>
      <c r="N529" s="5"/>
      <c r="O529" s="5"/>
      <c r="P529" s="5"/>
      <c r="Q529" s="5"/>
      <c r="R529" s="5"/>
      <c r="S529" s="5"/>
      <c r="T529" s="5"/>
      <c r="U529" s="5"/>
      <c r="V529" s="5"/>
      <c r="W529" s="5"/>
      <c r="X529" s="5"/>
      <c r="Y529" s="5"/>
      <c r="Z529" s="5"/>
    </row>
    <row r="530" spans="1:26" ht="15.75" customHeight="1">
      <c r="A530" s="1"/>
      <c r="B530" s="16"/>
      <c r="C530" s="5"/>
      <c r="D530" s="3"/>
      <c r="E530" s="4"/>
      <c r="F530" s="4"/>
      <c r="G530" s="5"/>
      <c r="H530" s="5"/>
      <c r="I530" s="5"/>
      <c r="J530" s="6"/>
      <c r="K530" s="2"/>
      <c r="L530" s="5"/>
      <c r="M530" s="32"/>
      <c r="N530" s="5"/>
      <c r="O530" s="5"/>
      <c r="P530" s="5"/>
      <c r="Q530" s="5"/>
      <c r="R530" s="5"/>
      <c r="S530" s="5"/>
      <c r="T530" s="5"/>
      <c r="U530" s="5"/>
      <c r="V530" s="5"/>
      <c r="W530" s="5"/>
      <c r="X530" s="5"/>
      <c r="Y530" s="5"/>
      <c r="Z530" s="5"/>
    </row>
    <row r="531" spans="1:26" ht="15.75" customHeight="1">
      <c r="A531" s="1"/>
      <c r="B531" s="16"/>
      <c r="C531" s="5"/>
      <c r="D531" s="3"/>
      <c r="E531" s="4"/>
      <c r="F531" s="4"/>
      <c r="G531" s="5"/>
      <c r="H531" s="5"/>
      <c r="I531" s="5"/>
      <c r="J531" s="6"/>
      <c r="K531" s="2"/>
      <c r="L531" s="5"/>
      <c r="M531" s="32"/>
      <c r="N531" s="5"/>
      <c r="O531" s="5"/>
      <c r="P531" s="5"/>
      <c r="Q531" s="5"/>
      <c r="R531" s="5"/>
      <c r="S531" s="5"/>
      <c r="T531" s="5"/>
      <c r="U531" s="5"/>
      <c r="V531" s="5"/>
      <c r="W531" s="5"/>
      <c r="X531" s="5"/>
      <c r="Y531" s="5"/>
      <c r="Z531" s="5"/>
    </row>
    <row r="532" spans="1:26" ht="15.75" customHeight="1">
      <c r="A532" s="1"/>
      <c r="B532" s="16"/>
      <c r="C532" s="5"/>
      <c r="D532" s="3"/>
      <c r="E532" s="4"/>
      <c r="F532" s="4"/>
      <c r="G532" s="5"/>
      <c r="H532" s="5"/>
      <c r="I532" s="5"/>
      <c r="J532" s="6"/>
      <c r="K532" s="2"/>
      <c r="L532" s="5"/>
      <c r="M532" s="32"/>
      <c r="N532" s="5"/>
      <c r="O532" s="5"/>
      <c r="P532" s="5"/>
      <c r="Q532" s="5"/>
      <c r="R532" s="5"/>
      <c r="S532" s="5"/>
      <c r="T532" s="5"/>
      <c r="U532" s="5"/>
      <c r="V532" s="5"/>
      <c r="W532" s="5"/>
      <c r="X532" s="5"/>
      <c r="Y532" s="5"/>
      <c r="Z532" s="5"/>
    </row>
    <row r="533" spans="1:26" ht="15.75" customHeight="1">
      <c r="A533" s="1"/>
      <c r="B533" s="16"/>
      <c r="C533" s="5"/>
      <c r="D533" s="3"/>
      <c r="E533" s="4"/>
      <c r="F533" s="4"/>
      <c r="G533" s="5"/>
      <c r="H533" s="5"/>
      <c r="I533" s="5"/>
      <c r="J533" s="6"/>
      <c r="K533" s="2"/>
      <c r="L533" s="5"/>
      <c r="M533" s="32"/>
      <c r="N533" s="5"/>
      <c r="O533" s="5"/>
      <c r="P533" s="5"/>
      <c r="Q533" s="5"/>
      <c r="R533" s="5"/>
      <c r="S533" s="5"/>
      <c r="T533" s="5"/>
      <c r="U533" s="5"/>
      <c r="V533" s="5"/>
      <c r="W533" s="5"/>
      <c r="X533" s="5"/>
      <c r="Y533" s="5"/>
      <c r="Z533" s="5"/>
    </row>
    <row r="534" spans="1:26" ht="15.75" customHeight="1">
      <c r="A534" s="1"/>
      <c r="B534" s="16"/>
      <c r="C534" s="5"/>
      <c r="D534" s="3"/>
      <c r="E534" s="4"/>
      <c r="F534" s="4"/>
      <c r="G534" s="5"/>
      <c r="H534" s="5"/>
      <c r="I534" s="5"/>
      <c r="J534" s="6"/>
      <c r="K534" s="2"/>
      <c r="L534" s="5"/>
      <c r="M534" s="32"/>
      <c r="N534" s="5"/>
      <c r="O534" s="5"/>
      <c r="P534" s="5"/>
      <c r="Q534" s="5"/>
      <c r="R534" s="5"/>
      <c r="S534" s="5"/>
      <c r="T534" s="5"/>
      <c r="U534" s="5"/>
      <c r="V534" s="5"/>
      <c r="W534" s="5"/>
      <c r="X534" s="5"/>
      <c r="Y534" s="5"/>
      <c r="Z534" s="5"/>
    </row>
    <row r="535" spans="1:26" ht="15.75" customHeight="1">
      <c r="A535" s="1"/>
      <c r="B535" s="16"/>
      <c r="C535" s="5"/>
      <c r="D535" s="3"/>
      <c r="E535" s="4"/>
      <c r="F535" s="4"/>
      <c r="G535" s="5"/>
      <c r="H535" s="5"/>
      <c r="I535" s="5"/>
      <c r="J535" s="6"/>
      <c r="K535" s="2"/>
      <c r="L535" s="5"/>
      <c r="M535" s="32"/>
      <c r="N535" s="5"/>
      <c r="O535" s="5"/>
      <c r="P535" s="5"/>
      <c r="Q535" s="5"/>
      <c r="R535" s="5"/>
      <c r="S535" s="5"/>
      <c r="T535" s="5"/>
      <c r="U535" s="5"/>
      <c r="V535" s="5"/>
      <c r="W535" s="5"/>
      <c r="X535" s="5"/>
      <c r="Y535" s="5"/>
      <c r="Z535" s="5"/>
    </row>
    <row r="536" spans="1:26" ht="15.75" customHeight="1">
      <c r="A536" s="1"/>
      <c r="B536" s="16"/>
      <c r="C536" s="5"/>
      <c r="D536" s="3"/>
      <c r="E536" s="4"/>
      <c r="F536" s="4"/>
      <c r="G536" s="5"/>
      <c r="H536" s="5"/>
      <c r="I536" s="5"/>
      <c r="J536" s="6"/>
      <c r="K536" s="2"/>
      <c r="L536" s="5"/>
      <c r="M536" s="32"/>
      <c r="N536" s="5"/>
      <c r="O536" s="5"/>
      <c r="P536" s="5"/>
      <c r="Q536" s="5"/>
      <c r="R536" s="5"/>
      <c r="S536" s="5"/>
      <c r="T536" s="5"/>
      <c r="U536" s="5"/>
      <c r="V536" s="5"/>
      <c r="W536" s="5"/>
      <c r="X536" s="5"/>
      <c r="Y536" s="5"/>
      <c r="Z536" s="5"/>
    </row>
    <row r="537" spans="1:26" ht="15.75" customHeight="1">
      <c r="A537" s="1"/>
      <c r="B537" s="16"/>
      <c r="C537" s="5"/>
      <c r="D537" s="3"/>
      <c r="E537" s="4"/>
      <c r="F537" s="4"/>
      <c r="G537" s="5"/>
      <c r="H537" s="5"/>
      <c r="I537" s="5"/>
      <c r="J537" s="6"/>
      <c r="K537" s="2"/>
      <c r="L537" s="5"/>
      <c r="M537" s="32"/>
      <c r="N537" s="5"/>
      <c r="O537" s="5"/>
      <c r="P537" s="5"/>
      <c r="Q537" s="5"/>
      <c r="R537" s="5"/>
      <c r="S537" s="5"/>
      <c r="T537" s="5"/>
      <c r="U537" s="5"/>
      <c r="V537" s="5"/>
      <c r="W537" s="5"/>
      <c r="X537" s="5"/>
      <c r="Y537" s="5"/>
      <c r="Z537" s="5"/>
    </row>
    <row r="538" spans="1:26" ht="15.75" customHeight="1">
      <c r="A538" s="1"/>
      <c r="B538" s="16"/>
      <c r="C538" s="5"/>
      <c r="D538" s="3"/>
      <c r="E538" s="4"/>
      <c r="F538" s="4"/>
      <c r="G538" s="5"/>
      <c r="H538" s="5"/>
      <c r="I538" s="5"/>
      <c r="J538" s="6"/>
      <c r="K538" s="2"/>
      <c r="L538" s="5"/>
      <c r="M538" s="32"/>
      <c r="N538" s="5"/>
      <c r="O538" s="5"/>
      <c r="P538" s="5"/>
      <c r="Q538" s="5"/>
      <c r="R538" s="5"/>
      <c r="S538" s="5"/>
      <c r="T538" s="5"/>
      <c r="U538" s="5"/>
      <c r="V538" s="5"/>
      <c r="W538" s="5"/>
      <c r="X538" s="5"/>
      <c r="Y538" s="5"/>
      <c r="Z538" s="5"/>
    </row>
    <row r="539" spans="1:26" ht="15.75" customHeight="1">
      <c r="A539" s="1"/>
      <c r="B539" s="16"/>
      <c r="C539" s="5"/>
      <c r="D539" s="3"/>
      <c r="E539" s="4"/>
      <c r="F539" s="4"/>
      <c r="G539" s="5"/>
      <c r="H539" s="5"/>
      <c r="I539" s="5"/>
      <c r="J539" s="6"/>
      <c r="K539" s="2"/>
      <c r="L539" s="5"/>
      <c r="M539" s="32"/>
      <c r="N539" s="5"/>
      <c r="O539" s="5"/>
      <c r="P539" s="5"/>
      <c r="Q539" s="5"/>
      <c r="R539" s="5"/>
      <c r="S539" s="5"/>
      <c r="T539" s="5"/>
      <c r="U539" s="5"/>
      <c r="V539" s="5"/>
      <c r="W539" s="5"/>
      <c r="X539" s="5"/>
      <c r="Y539" s="5"/>
      <c r="Z539" s="5"/>
    </row>
    <row r="540" spans="1:26" ht="15.75" customHeight="1">
      <c r="A540" s="1"/>
      <c r="B540" s="16"/>
      <c r="C540" s="5"/>
      <c r="D540" s="3"/>
      <c r="E540" s="4"/>
      <c r="F540" s="4"/>
      <c r="G540" s="5"/>
      <c r="H540" s="5"/>
      <c r="I540" s="5"/>
      <c r="J540" s="6"/>
      <c r="K540" s="2"/>
      <c r="L540" s="5"/>
      <c r="M540" s="32"/>
      <c r="N540" s="5"/>
      <c r="O540" s="5"/>
      <c r="P540" s="5"/>
      <c r="Q540" s="5"/>
      <c r="R540" s="5"/>
      <c r="S540" s="5"/>
      <c r="T540" s="5"/>
      <c r="U540" s="5"/>
      <c r="V540" s="5"/>
      <c r="W540" s="5"/>
      <c r="X540" s="5"/>
      <c r="Y540" s="5"/>
      <c r="Z540" s="5"/>
    </row>
    <row r="541" spans="1:26" ht="15.75" customHeight="1">
      <c r="A541" s="1"/>
      <c r="B541" s="16"/>
      <c r="C541" s="5"/>
      <c r="D541" s="3"/>
      <c r="E541" s="4"/>
      <c r="F541" s="4"/>
      <c r="G541" s="5"/>
      <c r="H541" s="5"/>
      <c r="I541" s="5"/>
      <c r="J541" s="6"/>
      <c r="K541" s="2"/>
      <c r="L541" s="5"/>
      <c r="M541" s="32"/>
      <c r="N541" s="5"/>
      <c r="O541" s="5"/>
      <c r="P541" s="5"/>
      <c r="Q541" s="5"/>
      <c r="R541" s="5"/>
      <c r="S541" s="5"/>
      <c r="T541" s="5"/>
      <c r="U541" s="5"/>
      <c r="V541" s="5"/>
      <c r="W541" s="5"/>
      <c r="X541" s="5"/>
      <c r="Y541" s="5"/>
      <c r="Z541" s="5"/>
    </row>
    <row r="542" spans="1:26" ht="15.75" customHeight="1">
      <c r="A542" s="1"/>
      <c r="B542" s="16"/>
      <c r="C542" s="5"/>
      <c r="D542" s="3"/>
      <c r="E542" s="4"/>
      <c r="F542" s="4"/>
      <c r="G542" s="5"/>
      <c r="H542" s="5"/>
      <c r="I542" s="5"/>
      <c r="J542" s="6"/>
      <c r="K542" s="2"/>
      <c r="L542" s="5"/>
      <c r="M542" s="32"/>
      <c r="N542" s="5"/>
      <c r="O542" s="5"/>
      <c r="P542" s="5"/>
      <c r="Q542" s="5"/>
      <c r="R542" s="5"/>
      <c r="S542" s="5"/>
      <c r="T542" s="5"/>
      <c r="U542" s="5"/>
      <c r="V542" s="5"/>
      <c r="W542" s="5"/>
      <c r="X542" s="5"/>
      <c r="Y542" s="5"/>
      <c r="Z542" s="5"/>
    </row>
    <row r="543" spans="1:26" ht="15.75" customHeight="1">
      <c r="A543" s="1"/>
      <c r="B543" s="16"/>
      <c r="C543" s="5"/>
      <c r="D543" s="3"/>
      <c r="E543" s="4"/>
      <c r="F543" s="4"/>
      <c r="G543" s="5"/>
      <c r="H543" s="5"/>
      <c r="I543" s="5"/>
      <c r="J543" s="6"/>
      <c r="K543" s="2"/>
      <c r="L543" s="5"/>
      <c r="M543" s="32"/>
      <c r="N543" s="5"/>
      <c r="O543" s="5"/>
      <c r="P543" s="5"/>
      <c r="Q543" s="5"/>
      <c r="R543" s="5"/>
      <c r="S543" s="5"/>
      <c r="T543" s="5"/>
      <c r="U543" s="5"/>
      <c r="V543" s="5"/>
      <c r="W543" s="5"/>
      <c r="X543" s="5"/>
      <c r="Y543" s="5"/>
      <c r="Z543" s="5"/>
    </row>
    <row r="544" spans="1:26" ht="15.75" customHeight="1">
      <c r="A544" s="1"/>
      <c r="B544" s="16"/>
      <c r="C544" s="5"/>
      <c r="D544" s="3"/>
      <c r="E544" s="4"/>
      <c r="F544" s="4"/>
      <c r="G544" s="5"/>
      <c r="H544" s="5"/>
      <c r="I544" s="5"/>
      <c r="J544" s="6"/>
      <c r="K544" s="2"/>
      <c r="L544" s="5"/>
      <c r="M544" s="32"/>
      <c r="N544" s="5"/>
      <c r="O544" s="5"/>
      <c r="P544" s="5"/>
      <c r="Q544" s="5"/>
      <c r="R544" s="5"/>
      <c r="S544" s="5"/>
      <c r="T544" s="5"/>
      <c r="U544" s="5"/>
      <c r="V544" s="5"/>
      <c r="W544" s="5"/>
      <c r="X544" s="5"/>
      <c r="Y544" s="5"/>
      <c r="Z544" s="5"/>
    </row>
    <row r="545" spans="1:26" ht="15.75" customHeight="1">
      <c r="A545" s="1"/>
      <c r="B545" s="16"/>
      <c r="C545" s="5"/>
      <c r="D545" s="3"/>
      <c r="E545" s="4"/>
      <c r="F545" s="4"/>
      <c r="G545" s="5"/>
      <c r="H545" s="5"/>
      <c r="I545" s="5"/>
      <c r="J545" s="6"/>
      <c r="K545" s="2"/>
      <c r="L545" s="5"/>
      <c r="M545" s="32"/>
      <c r="N545" s="5"/>
      <c r="O545" s="5"/>
      <c r="P545" s="5"/>
      <c r="Q545" s="5"/>
      <c r="R545" s="5"/>
      <c r="S545" s="5"/>
      <c r="T545" s="5"/>
      <c r="U545" s="5"/>
      <c r="V545" s="5"/>
      <c r="W545" s="5"/>
      <c r="X545" s="5"/>
      <c r="Y545" s="5"/>
      <c r="Z545" s="5"/>
    </row>
    <row r="546" spans="1:26" ht="15.75" customHeight="1">
      <c r="A546" s="1"/>
      <c r="B546" s="16"/>
      <c r="C546" s="5"/>
      <c r="D546" s="3"/>
      <c r="E546" s="4"/>
      <c r="F546" s="4"/>
      <c r="G546" s="5"/>
      <c r="H546" s="5"/>
      <c r="I546" s="5"/>
      <c r="J546" s="6"/>
      <c r="K546" s="2"/>
      <c r="L546" s="5"/>
      <c r="M546" s="32"/>
      <c r="N546" s="5"/>
      <c r="O546" s="5"/>
      <c r="P546" s="5"/>
      <c r="Q546" s="5"/>
      <c r="R546" s="5"/>
      <c r="S546" s="5"/>
      <c r="T546" s="5"/>
      <c r="U546" s="5"/>
      <c r="V546" s="5"/>
      <c r="W546" s="5"/>
      <c r="X546" s="5"/>
      <c r="Y546" s="5"/>
      <c r="Z546" s="5"/>
    </row>
    <row r="547" spans="1:26" ht="15.75" customHeight="1">
      <c r="A547" s="1"/>
      <c r="B547" s="16"/>
      <c r="C547" s="5"/>
      <c r="D547" s="3"/>
      <c r="E547" s="4"/>
      <c r="F547" s="4"/>
      <c r="G547" s="5"/>
      <c r="H547" s="5"/>
      <c r="I547" s="5"/>
      <c r="J547" s="6"/>
      <c r="K547" s="2"/>
      <c r="L547" s="5"/>
      <c r="M547" s="32"/>
      <c r="N547" s="5"/>
      <c r="O547" s="5"/>
      <c r="P547" s="5"/>
      <c r="Q547" s="5"/>
      <c r="R547" s="5"/>
      <c r="S547" s="5"/>
      <c r="T547" s="5"/>
      <c r="U547" s="5"/>
      <c r="V547" s="5"/>
      <c r="W547" s="5"/>
      <c r="X547" s="5"/>
      <c r="Y547" s="5"/>
      <c r="Z547" s="5"/>
    </row>
    <row r="548" spans="1:26" ht="15.75" customHeight="1">
      <c r="A548" s="1"/>
      <c r="B548" s="16"/>
      <c r="C548" s="5"/>
      <c r="D548" s="3"/>
      <c r="E548" s="4"/>
      <c r="F548" s="4"/>
      <c r="G548" s="5"/>
      <c r="H548" s="5"/>
      <c r="I548" s="5"/>
      <c r="J548" s="6"/>
      <c r="K548" s="2"/>
      <c r="L548" s="5"/>
      <c r="M548" s="32"/>
      <c r="N548" s="5"/>
      <c r="O548" s="5"/>
      <c r="P548" s="5"/>
      <c r="Q548" s="5"/>
      <c r="R548" s="5"/>
      <c r="S548" s="5"/>
      <c r="T548" s="5"/>
      <c r="U548" s="5"/>
      <c r="V548" s="5"/>
      <c r="W548" s="5"/>
      <c r="X548" s="5"/>
      <c r="Y548" s="5"/>
      <c r="Z548" s="5"/>
    </row>
    <row r="549" spans="1:26" ht="15.75" customHeight="1">
      <c r="A549" s="1"/>
      <c r="B549" s="16"/>
      <c r="C549" s="5"/>
      <c r="D549" s="3"/>
      <c r="E549" s="4"/>
      <c r="F549" s="4"/>
      <c r="G549" s="5"/>
      <c r="H549" s="5"/>
      <c r="I549" s="5"/>
      <c r="J549" s="6"/>
      <c r="K549" s="2"/>
      <c r="L549" s="5"/>
      <c r="M549" s="32"/>
      <c r="N549" s="5"/>
      <c r="O549" s="5"/>
      <c r="P549" s="5"/>
      <c r="Q549" s="5"/>
      <c r="R549" s="5"/>
      <c r="S549" s="5"/>
      <c r="T549" s="5"/>
      <c r="U549" s="5"/>
      <c r="V549" s="5"/>
      <c r="W549" s="5"/>
      <c r="X549" s="5"/>
      <c r="Y549" s="5"/>
      <c r="Z549" s="5"/>
    </row>
    <row r="550" spans="1:26" ht="15.75" customHeight="1">
      <c r="A550" s="1"/>
      <c r="B550" s="16"/>
      <c r="C550" s="5"/>
      <c r="D550" s="3"/>
      <c r="E550" s="4"/>
      <c r="F550" s="4"/>
      <c r="G550" s="5"/>
      <c r="H550" s="5"/>
      <c r="I550" s="5"/>
      <c r="J550" s="6"/>
      <c r="K550" s="2"/>
      <c r="L550" s="5"/>
      <c r="M550" s="32"/>
      <c r="N550" s="5"/>
      <c r="O550" s="5"/>
      <c r="P550" s="5"/>
      <c r="Q550" s="5"/>
      <c r="R550" s="5"/>
      <c r="S550" s="5"/>
      <c r="T550" s="5"/>
      <c r="U550" s="5"/>
      <c r="V550" s="5"/>
      <c r="W550" s="5"/>
      <c r="X550" s="5"/>
      <c r="Y550" s="5"/>
      <c r="Z550" s="5"/>
    </row>
    <row r="551" spans="1:26" ht="15.75" customHeight="1">
      <c r="A551" s="1"/>
      <c r="B551" s="16"/>
      <c r="C551" s="5"/>
      <c r="D551" s="3"/>
      <c r="E551" s="4"/>
      <c r="F551" s="4"/>
      <c r="G551" s="5"/>
      <c r="H551" s="5"/>
      <c r="I551" s="5"/>
      <c r="J551" s="6"/>
      <c r="K551" s="2"/>
      <c r="L551" s="5"/>
      <c r="M551" s="32"/>
      <c r="N551" s="5"/>
      <c r="O551" s="5"/>
      <c r="P551" s="5"/>
      <c r="Q551" s="5"/>
      <c r="R551" s="5"/>
      <c r="S551" s="5"/>
      <c r="T551" s="5"/>
      <c r="U551" s="5"/>
      <c r="V551" s="5"/>
      <c r="W551" s="5"/>
      <c r="X551" s="5"/>
      <c r="Y551" s="5"/>
      <c r="Z551" s="5"/>
    </row>
    <row r="552" spans="1:26" ht="15.75" customHeight="1">
      <c r="A552" s="1"/>
      <c r="B552" s="16"/>
      <c r="C552" s="5"/>
      <c r="D552" s="3"/>
      <c r="E552" s="4"/>
      <c r="F552" s="4"/>
      <c r="G552" s="5"/>
      <c r="H552" s="5"/>
      <c r="I552" s="5"/>
      <c r="J552" s="6"/>
      <c r="K552" s="2"/>
      <c r="L552" s="5"/>
      <c r="M552" s="32"/>
      <c r="N552" s="5"/>
      <c r="O552" s="5"/>
      <c r="P552" s="5"/>
      <c r="Q552" s="5"/>
      <c r="R552" s="5"/>
      <c r="S552" s="5"/>
      <c r="T552" s="5"/>
      <c r="U552" s="5"/>
      <c r="V552" s="5"/>
      <c r="W552" s="5"/>
      <c r="X552" s="5"/>
      <c r="Y552" s="5"/>
      <c r="Z552" s="5"/>
    </row>
    <row r="553" spans="1:26" ht="15.75" customHeight="1">
      <c r="A553" s="1"/>
      <c r="B553" s="16"/>
      <c r="C553" s="5"/>
      <c r="D553" s="3"/>
      <c r="E553" s="4"/>
      <c r="F553" s="4"/>
      <c r="G553" s="5"/>
      <c r="H553" s="5"/>
      <c r="I553" s="5"/>
      <c r="J553" s="6"/>
      <c r="K553" s="2"/>
      <c r="L553" s="5"/>
      <c r="M553" s="32"/>
      <c r="N553" s="5"/>
      <c r="O553" s="5"/>
      <c r="P553" s="5"/>
      <c r="Q553" s="5"/>
      <c r="R553" s="5"/>
      <c r="S553" s="5"/>
      <c r="T553" s="5"/>
      <c r="U553" s="5"/>
      <c r="V553" s="5"/>
      <c r="W553" s="5"/>
      <c r="X553" s="5"/>
      <c r="Y553" s="5"/>
      <c r="Z553" s="5"/>
    </row>
    <row r="554" spans="1:26" ht="15.75" customHeight="1">
      <c r="A554" s="1"/>
      <c r="B554" s="16"/>
      <c r="C554" s="5"/>
      <c r="D554" s="3"/>
      <c r="E554" s="4"/>
      <c r="F554" s="4"/>
      <c r="G554" s="5"/>
      <c r="H554" s="5"/>
      <c r="I554" s="5"/>
      <c r="J554" s="6"/>
      <c r="K554" s="2"/>
      <c r="L554" s="5"/>
      <c r="M554" s="32"/>
      <c r="N554" s="5"/>
      <c r="O554" s="5"/>
      <c r="P554" s="5"/>
      <c r="Q554" s="5"/>
      <c r="R554" s="5"/>
      <c r="S554" s="5"/>
      <c r="T554" s="5"/>
      <c r="U554" s="5"/>
      <c r="V554" s="5"/>
      <c r="W554" s="5"/>
      <c r="X554" s="5"/>
      <c r="Y554" s="5"/>
      <c r="Z554" s="5"/>
    </row>
    <row r="555" spans="1:26" ht="15.75" customHeight="1">
      <c r="A555" s="1"/>
      <c r="B555" s="16"/>
      <c r="C555" s="5"/>
      <c r="D555" s="3"/>
      <c r="E555" s="4"/>
      <c r="F555" s="4"/>
      <c r="G555" s="5"/>
      <c r="H555" s="5"/>
      <c r="I555" s="5"/>
      <c r="J555" s="6"/>
      <c r="K555" s="2"/>
      <c r="L555" s="5"/>
      <c r="M555" s="32"/>
      <c r="N555" s="5"/>
      <c r="O555" s="5"/>
      <c r="P555" s="5"/>
      <c r="Q555" s="5"/>
      <c r="R555" s="5"/>
      <c r="S555" s="5"/>
      <c r="T555" s="5"/>
      <c r="U555" s="5"/>
      <c r="V555" s="5"/>
      <c r="W555" s="5"/>
      <c r="X555" s="5"/>
      <c r="Y555" s="5"/>
      <c r="Z555" s="5"/>
    </row>
    <row r="556" spans="1:26" ht="15.75" customHeight="1">
      <c r="A556" s="1"/>
      <c r="B556" s="16"/>
      <c r="C556" s="5"/>
      <c r="D556" s="3"/>
      <c r="E556" s="4"/>
      <c r="F556" s="4"/>
      <c r="G556" s="5"/>
      <c r="H556" s="5"/>
      <c r="I556" s="5"/>
      <c r="J556" s="6"/>
      <c r="K556" s="2"/>
      <c r="L556" s="5"/>
      <c r="M556" s="32"/>
      <c r="N556" s="5"/>
      <c r="O556" s="5"/>
      <c r="P556" s="5"/>
      <c r="Q556" s="5"/>
      <c r="R556" s="5"/>
      <c r="S556" s="5"/>
      <c r="T556" s="5"/>
      <c r="U556" s="5"/>
      <c r="V556" s="5"/>
      <c r="W556" s="5"/>
      <c r="X556" s="5"/>
      <c r="Y556" s="5"/>
      <c r="Z556" s="5"/>
    </row>
    <row r="557" spans="1:26" ht="15.75" customHeight="1">
      <c r="A557" s="1"/>
      <c r="B557" s="16"/>
      <c r="C557" s="5"/>
      <c r="D557" s="3"/>
      <c r="E557" s="4"/>
      <c r="F557" s="4"/>
      <c r="G557" s="5"/>
      <c r="H557" s="5"/>
      <c r="I557" s="5"/>
      <c r="J557" s="6"/>
      <c r="K557" s="2"/>
      <c r="L557" s="5"/>
      <c r="M557" s="32"/>
      <c r="N557" s="5"/>
      <c r="O557" s="5"/>
      <c r="P557" s="5"/>
      <c r="Q557" s="5"/>
      <c r="R557" s="5"/>
      <c r="S557" s="5"/>
      <c r="T557" s="5"/>
      <c r="U557" s="5"/>
      <c r="V557" s="5"/>
      <c r="W557" s="5"/>
      <c r="X557" s="5"/>
      <c r="Y557" s="5"/>
      <c r="Z557" s="5"/>
    </row>
    <row r="558" spans="1:26" ht="15.75" customHeight="1">
      <c r="A558" s="1"/>
      <c r="B558" s="16"/>
      <c r="C558" s="5"/>
      <c r="D558" s="3"/>
      <c r="E558" s="4"/>
      <c r="F558" s="4"/>
      <c r="G558" s="5"/>
      <c r="H558" s="5"/>
      <c r="I558" s="5"/>
      <c r="J558" s="6"/>
      <c r="K558" s="2"/>
      <c r="L558" s="5"/>
      <c r="M558" s="32"/>
      <c r="N558" s="5"/>
      <c r="O558" s="5"/>
      <c r="P558" s="5"/>
      <c r="Q558" s="5"/>
      <c r="R558" s="5"/>
      <c r="S558" s="5"/>
      <c r="T558" s="5"/>
      <c r="U558" s="5"/>
      <c r="V558" s="5"/>
      <c r="W558" s="5"/>
      <c r="X558" s="5"/>
      <c r="Y558" s="5"/>
      <c r="Z558" s="5"/>
    </row>
    <row r="559" spans="1:26" ht="15.75" customHeight="1">
      <c r="A559" s="1"/>
      <c r="B559" s="16"/>
      <c r="C559" s="5"/>
      <c r="D559" s="3"/>
      <c r="E559" s="4"/>
      <c r="F559" s="4"/>
      <c r="G559" s="5"/>
      <c r="H559" s="5"/>
      <c r="I559" s="5"/>
      <c r="J559" s="6"/>
      <c r="K559" s="2"/>
      <c r="L559" s="5"/>
      <c r="M559" s="32"/>
      <c r="N559" s="5"/>
      <c r="O559" s="5"/>
      <c r="P559" s="5"/>
      <c r="Q559" s="5"/>
      <c r="R559" s="5"/>
      <c r="S559" s="5"/>
      <c r="T559" s="5"/>
      <c r="U559" s="5"/>
      <c r="V559" s="5"/>
      <c r="W559" s="5"/>
      <c r="X559" s="5"/>
      <c r="Y559" s="5"/>
      <c r="Z559" s="5"/>
    </row>
    <row r="560" spans="1:26" ht="15.75" customHeight="1">
      <c r="A560" s="1"/>
      <c r="B560" s="16"/>
      <c r="C560" s="5"/>
      <c r="D560" s="3"/>
      <c r="E560" s="4"/>
      <c r="F560" s="4"/>
      <c r="G560" s="5"/>
      <c r="H560" s="5"/>
      <c r="I560" s="5"/>
      <c r="J560" s="6"/>
      <c r="K560" s="2"/>
      <c r="L560" s="5"/>
      <c r="M560" s="32"/>
      <c r="N560" s="5"/>
      <c r="O560" s="5"/>
      <c r="P560" s="5"/>
      <c r="Q560" s="5"/>
      <c r="R560" s="5"/>
      <c r="S560" s="5"/>
      <c r="T560" s="5"/>
      <c r="U560" s="5"/>
      <c r="V560" s="5"/>
      <c r="W560" s="5"/>
      <c r="X560" s="5"/>
      <c r="Y560" s="5"/>
      <c r="Z560" s="5"/>
    </row>
    <row r="561" spans="1:26" ht="15.75" customHeight="1">
      <c r="A561" s="1"/>
      <c r="B561" s="16"/>
      <c r="C561" s="5"/>
      <c r="D561" s="3"/>
      <c r="E561" s="4"/>
      <c r="F561" s="4"/>
      <c r="G561" s="5"/>
      <c r="H561" s="5"/>
      <c r="I561" s="5"/>
      <c r="J561" s="6"/>
      <c r="K561" s="2"/>
      <c r="L561" s="5"/>
      <c r="M561" s="32"/>
      <c r="N561" s="5"/>
      <c r="O561" s="5"/>
      <c r="P561" s="5"/>
      <c r="Q561" s="5"/>
      <c r="R561" s="5"/>
      <c r="S561" s="5"/>
      <c r="T561" s="5"/>
      <c r="U561" s="5"/>
      <c r="V561" s="5"/>
      <c r="W561" s="5"/>
      <c r="X561" s="5"/>
      <c r="Y561" s="5"/>
      <c r="Z561" s="5"/>
    </row>
    <row r="562" spans="1:26" ht="15.75" customHeight="1">
      <c r="A562" s="1"/>
      <c r="B562" s="16"/>
      <c r="C562" s="5"/>
      <c r="D562" s="3"/>
      <c r="E562" s="4"/>
      <c r="F562" s="4"/>
      <c r="G562" s="5"/>
      <c r="H562" s="5"/>
      <c r="I562" s="5"/>
      <c r="J562" s="6"/>
      <c r="K562" s="2"/>
      <c r="L562" s="5"/>
      <c r="M562" s="32"/>
      <c r="N562" s="5"/>
      <c r="O562" s="5"/>
      <c r="P562" s="5"/>
      <c r="Q562" s="5"/>
      <c r="R562" s="5"/>
      <c r="S562" s="5"/>
      <c r="T562" s="5"/>
      <c r="U562" s="5"/>
      <c r="V562" s="5"/>
      <c r="W562" s="5"/>
      <c r="X562" s="5"/>
      <c r="Y562" s="5"/>
      <c r="Z562" s="5"/>
    </row>
    <row r="563" spans="1:26" ht="15.75" customHeight="1">
      <c r="A563" s="1"/>
      <c r="B563" s="16"/>
      <c r="C563" s="5"/>
      <c r="D563" s="3"/>
      <c r="E563" s="4"/>
      <c r="F563" s="4"/>
      <c r="G563" s="5"/>
      <c r="H563" s="5"/>
      <c r="I563" s="5"/>
      <c r="J563" s="6"/>
      <c r="K563" s="2"/>
      <c r="L563" s="5"/>
      <c r="M563" s="32"/>
      <c r="N563" s="5"/>
      <c r="O563" s="5"/>
      <c r="P563" s="5"/>
      <c r="Q563" s="5"/>
      <c r="R563" s="5"/>
      <c r="S563" s="5"/>
      <c r="T563" s="5"/>
      <c r="U563" s="5"/>
      <c r="V563" s="5"/>
      <c r="W563" s="5"/>
      <c r="X563" s="5"/>
      <c r="Y563" s="5"/>
      <c r="Z563" s="5"/>
    </row>
    <row r="564" spans="1:26" ht="15.75" customHeight="1">
      <c r="A564" s="1"/>
      <c r="B564" s="16"/>
      <c r="C564" s="5"/>
      <c r="D564" s="3"/>
      <c r="E564" s="4"/>
      <c r="F564" s="4"/>
      <c r="G564" s="5"/>
      <c r="H564" s="5"/>
      <c r="I564" s="5"/>
      <c r="J564" s="6"/>
      <c r="K564" s="2"/>
      <c r="L564" s="5"/>
      <c r="M564" s="32"/>
      <c r="N564" s="5"/>
      <c r="O564" s="5"/>
      <c r="P564" s="5"/>
      <c r="Q564" s="5"/>
      <c r="R564" s="5"/>
      <c r="S564" s="5"/>
      <c r="T564" s="5"/>
      <c r="U564" s="5"/>
      <c r="V564" s="5"/>
      <c r="W564" s="5"/>
      <c r="X564" s="5"/>
      <c r="Y564" s="5"/>
      <c r="Z564" s="5"/>
    </row>
    <row r="565" spans="1:26" ht="15.75" customHeight="1">
      <c r="A565" s="1"/>
      <c r="B565" s="16"/>
      <c r="C565" s="5"/>
      <c r="D565" s="3"/>
      <c r="E565" s="4"/>
      <c r="F565" s="4"/>
      <c r="G565" s="5"/>
      <c r="H565" s="5"/>
      <c r="I565" s="5"/>
      <c r="J565" s="6"/>
      <c r="K565" s="2"/>
      <c r="L565" s="5"/>
      <c r="M565" s="32"/>
      <c r="N565" s="5"/>
      <c r="O565" s="5"/>
      <c r="P565" s="5"/>
      <c r="Q565" s="5"/>
      <c r="R565" s="5"/>
      <c r="S565" s="5"/>
      <c r="T565" s="5"/>
      <c r="U565" s="5"/>
      <c r="V565" s="5"/>
      <c r="W565" s="5"/>
      <c r="X565" s="5"/>
      <c r="Y565" s="5"/>
      <c r="Z565" s="5"/>
    </row>
    <row r="566" spans="1:26" ht="15.75" customHeight="1">
      <c r="A566" s="1"/>
      <c r="B566" s="16"/>
      <c r="C566" s="5"/>
      <c r="D566" s="3"/>
      <c r="E566" s="4"/>
      <c r="F566" s="4"/>
      <c r="G566" s="5"/>
      <c r="H566" s="5"/>
      <c r="I566" s="5"/>
      <c r="J566" s="6"/>
      <c r="K566" s="2"/>
      <c r="L566" s="5"/>
      <c r="M566" s="32"/>
      <c r="N566" s="5"/>
      <c r="O566" s="5"/>
      <c r="P566" s="5"/>
      <c r="Q566" s="5"/>
      <c r="R566" s="5"/>
      <c r="S566" s="5"/>
      <c r="T566" s="5"/>
      <c r="U566" s="5"/>
      <c r="V566" s="5"/>
      <c r="W566" s="5"/>
      <c r="X566" s="5"/>
      <c r="Y566" s="5"/>
      <c r="Z566" s="5"/>
    </row>
    <row r="567" spans="1:26" ht="15.75" customHeight="1">
      <c r="A567" s="1"/>
      <c r="B567" s="16"/>
      <c r="C567" s="5"/>
      <c r="D567" s="3"/>
      <c r="E567" s="4"/>
      <c r="F567" s="4"/>
      <c r="G567" s="5"/>
      <c r="H567" s="5"/>
      <c r="I567" s="5"/>
      <c r="J567" s="6"/>
      <c r="K567" s="2"/>
      <c r="L567" s="5"/>
      <c r="M567" s="32"/>
      <c r="N567" s="5"/>
      <c r="O567" s="5"/>
      <c r="P567" s="5"/>
      <c r="Q567" s="5"/>
      <c r="R567" s="5"/>
      <c r="S567" s="5"/>
      <c r="T567" s="5"/>
      <c r="U567" s="5"/>
      <c r="V567" s="5"/>
      <c r="W567" s="5"/>
      <c r="X567" s="5"/>
      <c r="Y567" s="5"/>
      <c r="Z567" s="5"/>
    </row>
    <row r="568" spans="1:26" ht="15.75" customHeight="1">
      <c r="A568" s="1"/>
      <c r="B568" s="16"/>
      <c r="C568" s="5"/>
      <c r="D568" s="3"/>
      <c r="E568" s="4"/>
      <c r="F568" s="4"/>
      <c r="G568" s="5"/>
      <c r="H568" s="5"/>
      <c r="I568" s="5"/>
      <c r="J568" s="6"/>
      <c r="K568" s="2"/>
      <c r="L568" s="5"/>
      <c r="M568" s="32"/>
      <c r="N568" s="5"/>
      <c r="O568" s="5"/>
      <c r="P568" s="5"/>
      <c r="Q568" s="5"/>
      <c r="R568" s="5"/>
      <c r="S568" s="5"/>
      <c r="T568" s="5"/>
      <c r="U568" s="5"/>
      <c r="V568" s="5"/>
      <c r="W568" s="5"/>
      <c r="X568" s="5"/>
      <c r="Y568" s="5"/>
      <c r="Z568" s="5"/>
    </row>
    <row r="569" spans="1:26" ht="15.75" customHeight="1">
      <c r="A569" s="1"/>
      <c r="B569" s="16"/>
      <c r="C569" s="5"/>
      <c r="D569" s="3"/>
      <c r="E569" s="4"/>
      <c r="F569" s="4"/>
      <c r="G569" s="5"/>
      <c r="H569" s="5"/>
      <c r="I569" s="5"/>
      <c r="J569" s="6"/>
      <c r="K569" s="2"/>
      <c r="L569" s="5"/>
      <c r="M569" s="32"/>
      <c r="N569" s="5"/>
      <c r="O569" s="5"/>
      <c r="P569" s="5"/>
      <c r="Q569" s="5"/>
      <c r="R569" s="5"/>
      <c r="S569" s="5"/>
      <c r="T569" s="5"/>
      <c r="U569" s="5"/>
      <c r="V569" s="5"/>
      <c r="W569" s="5"/>
      <c r="X569" s="5"/>
      <c r="Y569" s="5"/>
      <c r="Z569" s="5"/>
    </row>
    <row r="570" spans="1:26" ht="15.75" customHeight="1">
      <c r="A570" s="1"/>
      <c r="B570" s="16"/>
      <c r="C570" s="5"/>
      <c r="D570" s="3"/>
      <c r="E570" s="4"/>
      <c r="F570" s="4"/>
      <c r="G570" s="5"/>
      <c r="H570" s="5"/>
      <c r="I570" s="5"/>
      <c r="J570" s="6"/>
      <c r="K570" s="2"/>
      <c r="L570" s="5"/>
      <c r="M570" s="32"/>
      <c r="N570" s="5"/>
      <c r="O570" s="5"/>
      <c r="P570" s="5"/>
      <c r="Q570" s="5"/>
      <c r="R570" s="5"/>
      <c r="S570" s="5"/>
      <c r="T570" s="5"/>
      <c r="U570" s="5"/>
      <c r="V570" s="5"/>
      <c r="W570" s="5"/>
      <c r="X570" s="5"/>
      <c r="Y570" s="5"/>
      <c r="Z570" s="5"/>
    </row>
    <row r="571" spans="1:26" ht="15.75" customHeight="1">
      <c r="A571" s="1"/>
      <c r="B571" s="16"/>
      <c r="C571" s="5"/>
      <c r="D571" s="3"/>
      <c r="E571" s="4"/>
      <c r="F571" s="4"/>
      <c r="G571" s="5"/>
      <c r="H571" s="5"/>
      <c r="I571" s="5"/>
      <c r="J571" s="6"/>
      <c r="K571" s="2"/>
      <c r="L571" s="5"/>
      <c r="M571" s="32"/>
      <c r="N571" s="5"/>
      <c r="O571" s="5"/>
      <c r="P571" s="5"/>
      <c r="Q571" s="5"/>
      <c r="R571" s="5"/>
      <c r="S571" s="5"/>
      <c r="T571" s="5"/>
      <c r="U571" s="5"/>
      <c r="V571" s="5"/>
      <c r="W571" s="5"/>
      <c r="X571" s="5"/>
      <c r="Y571" s="5"/>
      <c r="Z571" s="5"/>
    </row>
    <row r="572" spans="1:26" ht="15.75" customHeight="1">
      <c r="A572" s="1"/>
      <c r="B572" s="16"/>
      <c r="C572" s="5"/>
      <c r="D572" s="3"/>
      <c r="E572" s="4"/>
      <c r="F572" s="4"/>
      <c r="G572" s="5"/>
      <c r="H572" s="5"/>
      <c r="I572" s="5"/>
      <c r="J572" s="6"/>
      <c r="K572" s="2"/>
      <c r="L572" s="5"/>
      <c r="M572" s="32"/>
      <c r="N572" s="5"/>
      <c r="O572" s="5"/>
      <c r="P572" s="5"/>
      <c r="Q572" s="5"/>
      <c r="R572" s="5"/>
      <c r="S572" s="5"/>
      <c r="T572" s="5"/>
      <c r="U572" s="5"/>
      <c r="V572" s="5"/>
      <c r="W572" s="5"/>
      <c r="X572" s="5"/>
      <c r="Y572" s="5"/>
      <c r="Z572" s="5"/>
    </row>
    <row r="573" spans="1:26" ht="15.75" customHeight="1">
      <c r="A573" s="1"/>
      <c r="B573" s="16"/>
      <c r="C573" s="5"/>
      <c r="D573" s="3"/>
      <c r="E573" s="4"/>
      <c r="F573" s="4"/>
      <c r="G573" s="5"/>
      <c r="H573" s="5"/>
      <c r="I573" s="5"/>
      <c r="J573" s="6"/>
      <c r="K573" s="2"/>
      <c r="L573" s="5"/>
      <c r="M573" s="32"/>
      <c r="N573" s="5"/>
      <c r="O573" s="5"/>
      <c r="P573" s="5"/>
      <c r="Q573" s="5"/>
      <c r="R573" s="5"/>
      <c r="S573" s="5"/>
      <c r="T573" s="5"/>
      <c r="U573" s="5"/>
      <c r="V573" s="5"/>
      <c r="W573" s="5"/>
      <c r="X573" s="5"/>
      <c r="Y573" s="5"/>
      <c r="Z573" s="5"/>
    </row>
    <row r="574" spans="1:26" ht="15.75" customHeight="1">
      <c r="A574" s="1"/>
      <c r="B574" s="16"/>
      <c r="C574" s="5"/>
      <c r="D574" s="3"/>
      <c r="E574" s="4"/>
      <c r="F574" s="4"/>
      <c r="G574" s="5"/>
      <c r="H574" s="5"/>
      <c r="I574" s="5"/>
      <c r="J574" s="6"/>
      <c r="K574" s="2"/>
      <c r="L574" s="5"/>
      <c r="M574" s="32"/>
      <c r="N574" s="5"/>
      <c r="O574" s="5"/>
      <c r="P574" s="5"/>
      <c r="Q574" s="5"/>
      <c r="R574" s="5"/>
      <c r="S574" s="5"/>
      <c r="T574" s="5"/>
      <c r="U574" s="5"/>
      <c r="V574" s="5"/>
      <c r="W574" s="5"/>
      <c r="X574" s="5"/>
      <c r="Y574" s="5"/>
      <c r="Z574" s="5"/>
    </row>
    <row r="575" spans="1:26" ht="15.75" customHeight="1">
      <c r="A575" s="1"/>
      <c r="B575" s="16"/>
      <c r="C575" s="5"/>
      <c r="D575" s="3"/>
      <c r="E575" s="4"/>
      <c r="F575" s="4"/>
      <c r="G575" s="5"/>
      <c r="H575" s="5"/>
      <c r="I575" s="5"/>
      <c r="J575" s="6"/>
      <c r="K575" s="2"/>
      <c r="L575" s="5"/>
      <c r="M575" s="32"/>
      <c r="N575" s="5"/>
      <c r="O575" s="5"/>
      <c r="P575" s="5"/>
      <c r="Q575" s="5"/>
      <c r="R575" s="5"/>
      <c r="S575" s="5"/>
      <c r="T575" s="5"/>
      <c r="U575" s="5"/>
      <c r="V575" s="5"/>
      <c r="W575" s="5"/>
      <c r="X575" s="5"/>
      <c r="Y575" s="5"/>
      <c r="Z575" s="5"/>
    </row>
    <row r="576" spans="1:26" ht="15.75" customHeight="1">
      <c r="A576" s="1"/>
      <c r="B576" s="16"/>
      <c r="C576" s="5"/>
      <c r="D576" s="3"/>
      <c r="E576" s="4"/>
      <c r="F576" s="4"/>
      <c r="G576" s="5"/>
      <c r="H576" s="5"/>
      <c r="I576" s="5"/>
      <c r="J576" s="6"/>
      <c r="K576" s="2"/>
      <c r="L576" s="5"/>
      <c r="M576" s="32"/>
      <c r="N576" s="5"/>
      <c r="O576" s="5"/>
      <c r="P576" s="5"/>
      <c r="Q576" s="5"/>
      <c r="R576" s="5"/>
      <c r="S576" s="5"/>
      <c r="T576" s="5"/>
      <c r="U576" s="5"/>
      <c r="V576" s="5"/>
      <c r="W576" s="5"/>
      <c r="X576" s="5"/>
      <c r="Y576" s="5"/>
      <c r="Z576" s="5"/>
    </row>
    <row r="577" spans="1:26" ht="15.75" customHeight="1">
      <c r="A577" s="1"/>
      <c r="B577" s="16"/>
      <c r="C577" s="5"/>
      <c r="D577" s="3"/>
      <c r="E577" s="4"/>
      <c r="F577" s="4"/>
      <c r="G577" s="5"/>
      <c r="H577" s="5"/>
      <c r="I577" s="5"/>
      <c r="J577" s="6"/>
      <c r="K577" s="2"/>
      <c r="L577" s="5"/>
      <c r="M577" s="32"/>
      <c r="N577" s="5"/>
      <c r="O577" s="5"/>
      <c r="P577" s="5"/>
      <c r="Q577" s="5"/>
      <c r="R577" s="5"/>
      <c r="S577" s="5"/>
      <c r="T577" s="5"/>
      <c r="U577" s="5"/>
      <c r="V577" s="5"/>
      <c r="W577" s="5"/>
      <c r="X577" s="5"/>
      <c r="Y577" s="5"/>
      <c r="Z577" s="5"/>
    </row>
    <row r="578" spans="1:26" ht="15.75" customHeight="1">
      <c r="A578" s="1"/>
      <c r="B578" s="16"/>
      <c r="C578" s="5"/>
      <c r="D578" s="3"/>
      <c r="E578" s="4"/>
      <c r="F578" s="4"/>
      <c r="G578" s="5"/>
      <c r="H578" s="5"/>
      <c r="I578" s="5"/>
      <c r="J578" s="6"/>
      <c r="K578" s="2"/>
      <c r="L578" s="5"/>
      <c r="M578" s="32"/>
      <c r="N578" s="5"/>
      <c r="O578" s="5"/>
      <c r="P578" s="5"/>
      <c r="Q578" s="5"/>
      <c r="R578" s="5"/>
      <c r="S578" s="5"/>
      <c r="T578" s="5"/>
      <c r="U578" s="5"/>
      <c r="V578" s="5"/>
      <c r="W578" s="5"/>
      <c r="X578" s="5"/>
      <c r="Y578" s="5"/>
      <c r="Z578" s="5"/>
    </row>
    <row r="579" spans="1:26" ht="15.75" customHeight="1">
      <c r="A579" s="1"/>
      <c r="B579" s="16"/>
      <c r="C579" s="5"/>
      <c r="D579" s="3"/>
      <c r="E579" s="4"/>
      <c r="F579" s="4"/>
      <c r="G579" s="5"/>
      <c r="H579" s="5"/>
      <c r="I579" s="5"/>
      <c r="J579" s="6"/>
      <c r="K579" s="2"/>
      <c r="L579" s="5"/>
      <c r="M579" s="32"/>
      <c r="N579" s="5"/>
      <c r="O579" s="5"/>
      <c r="P579" s="5"/>
      <c r="Q579" s="5"/>
      <c r="R579" s="5"/>
      <c r="S579" s="5"/>
      <c r="T579" s="5"/>
      <c r="U579" s="5"/>
      <c r="V579" s="5"/>
      <c r="W579" s="5"/>
      <c r="X579" s="5"/>
      <c r="Y579" s="5"/>
      <c r="Z579" s="5"/>
    </row>
    <row r="580" spans="1:26" ht="15.75" customHeight="1">
      <c r="A580" s="1"/>
      <c r="B580" s="16"/>
      <c r="C580" s="5"/>
      <c r="D580" s="3"/>
      <c r="E580" s="4"/>
      <c r="F580" s="4"/>
      <c r="G580" s="5"/>
      <c r="H580" s="5"/>
      <c r="I580" s="5"/>
      <c r="J580" s="6"/>
      <c r="K580" s="2"/>
      <c r="L580" s="5"/>
      <c r="M580" s="32"/>
      <c r="N580" s="5"/>
      <c r="O580" s="5"/>
      <c r="P580" s="5"/>
      <c r="Q580" s="5"/>
      <c r="R580" s="5"/>
      <c r="S580" s="5"/>
      <c r="T580" s="5"/>
      <c r="U580" s="5"/>
      <c r="V580" s="5"/>
      <c r="W580" s="5"/>
      <c r="X580" s="5"/>
      <c r="Y580" s="5"/>
      <c r="Z580" s="5"/>
    </row>
    <row r="581" spans="1:26" ht="15.75" customHeight="1">
      <c r="A581" s="1"/>
      <c r="B581" s="16"/>
      <c r="C581" s="5"/>
      <c r="D581" s="3"/>
      <c r="E581" s="4"/>
      <c r="F581" s="4"/>
      <c r="G581" s="5"/>
      <c r="H581" s="5"/>
      <c r="I581" s="5"/>
      <c r="J581" s="6"/>
      <c r="K581" s="2"/>
      <c r="L581" s="5"/>
      <c r="M581" s="32"/>
      <c r="N581" s="5"/>
      <c r="O581" s="5"/>
      <c r="P581" s="5"/>
      <c r="Q581" s="5"/>
      <c r="R581" s="5"/>
      <c r="S581" s="5"/>
      <c r="T581" s="5"/>
      <c r="U581" s="5"/>
      <c r="V581" s="5"/>
      <c r="W581" s="5"/>
      <c r="X581" s="5"/>
      <c r="Y581" s="5"/>
      <c r="Z581" s="5"/>
    </row>
    <row r="582" spans="1:26" ht="15.75" customHeight="1">
      <c r="A582" s="1"/>
      <c r="B582" s="16"/>
      <c r="C582" s="5"/>
      <c r="D582" s="3"/>
      <c r="E582" s="4"/>
      <c r="F582" s="4"/>
      <c r="G582" s="5"/>
      <c r="H582" s="5"/>
      <c r="I582" s="5"/>
      <c r="J582" s="6"/>
      <c r="K582" s="2"/>
      <c r="L582" s="5"/>
      <c r="M582" s="32"/>
      <c r="N582" s="5"/>
      <c r="O582" s="5"/>
      <c r="P582" s="5"/>
      <c r="Q582" s="5"/>
      <c r="R582" s="5"/>
      <c r="S582" s="5"/>
      <c r="T582" s="5"/>
      <c r="U582" s="5"/>
      <c r="V582" s="5"/>
      <c r="W582" s="5"/>
      <c r="X582" s="5"/>
      <c r="Y582" s="5"/>
      <c r="Z582" s="5"/>
    </row>
    <row r="583" spans="1:26" ht="15.75" customHeight="1">
      <c r="A583" s="1"/>
      <c r="B583" s="16"/>
      <c r="C583" s="5"/>
      <c r="D583" s="3"/>
      <c r="E583" s="4"/>
      <c r="F583" s="4"/>
      <c r="G583" s="5"/>
      <c r="H583" s="5"/>
      <c r="I583" s="5"/>
      <c r="J583" s="6"/>
      <c r="K583" s="2"/>
      <c r="L583" s="5"/>
      <c r="M583" s="32"/>
      <c r="N583" s="5"/>
      <c r="O583" s="5"/>
      <c r="P583" s="5"/>
      <c r="Q583" s="5"/>
      <c r="R583" s="5"/>
      <c r="S583" s="5"/>
      <c r="T583" s="5"/>
      <c r="U583" s="5"/>
      <c r="V583" s="5"/>
      <c r="W583" s="5"/>
      <c r="X583" s="5"/>
      <c r="Y583" s="5"/>
      <c r="Z583" s="5"/>
    </row>
    <row r="584" spans="1:26" ht="15.75" customHeight="1">
      <c r="A584" s="1"/>
      <c r="B584" s="16"/>
      <c r="C584" s="5"/>
      <c r="D584" s="3"/>
      <c r="E584" s="4"/>
      <c r="F584" s="4"/>
      <c r="G584" s="5"/>
      <c r="H584" s="5"/>
      <c r="I584" s="5"/>
      <c r="J584" s="6"/>
      <c r="K584" s="2"/>
      <c r="L584" s="5"/>
      <c r="M584" s="32"/>
      <c r="N584" s="5"/>
      <c r="O584" s="5"/>
      <c r="P584" s="5"/>
      <c r="Q584" s="5"/>
      <c r="R584" s="5"/>
      <c r="S584" s="5"/>
      <c r="T584" s="5"/>
      <c r="U584" s="5"/>
      <c r="V584" s="5"/>
      <c r="W584" s="5"/>
      <c r="X584" s="5"/>
      <c r="Y584" s="5"/>
      <c r="Z584" s="5"/>
    </row>
    <row r="585" spans="1:26" ht="15.75" customHeight="1">
      <c r="A585" s="1"/>
      <c r="B585" s="16"/>
      <c r="C585" s="5"/>
      <c r="D585" s="3"/>
      <c r="E585" s="4"/>
      <c r="F585" s="4"/>
      <c r="G585" s="5"/>
      <c r="H585" s="5"/>
      <c r="I585" s="5"/>
      <c r="J585" s="6"/>
      <c r="K585" s="2"/>
      <c r="L585" s="5"/>
      <c r="M585" s="32"/>
      <c r="N585" s="5"/>
      <c r="O585" s="5"/>
      <c r="P585" s="5"/>
      <c r="Q585" s="5"/>
      <c r="R585" s="5"/>
      <c r="S585" s="5"/>
      <c r="T585" s="5"/>
      <c r="U585" s="5"/>
      <c r="V585" s="5"/>
      <c r="W585" s="5"/>
      <c r="X585" s="5"/>
      <c r="Y585" s="5"/>
      <c r="Z585" s="5"/>
    </row>
    <row r="586" spans="1:26" ht="15.75" customHeight="1">
      <c r="A586" s="1"/>
      <c r="B586" s="16"/>
      <c r="C586" s="5"/>
      <c r="D586" s="3"/>
      <c r="E586" s="4"/>
      <c r="F586" s="4"/>
      <c r="G586" s="5"/>
      <c r="H586" s="5"/>
      <c r="I586" s="5"/>
      <c r="J586" s="6"/>
      <c r="K586" s="2"/>
      <c r="L586" s="5"/>
      <c r="M586" s="32"/>
      <c r="N586" s="5"/>
      <c r="O586" s="5"/>
      <c r="P586" s="5"/>
      <c r="Q586" s="5"/>
      <c r="R586" s="5"/>
      <c r="S586" s="5"/>
      <c r="T586" s="5"/>
      <c r="U586" s="5"/>
      <c r="V586" s="5"/>
      <c r="W586" s="5"/>
      <c r="X586" s="5"/>
      <c r="Y586" s="5"/>
      <c r="Z586" s="5"/>
    </row>
    <row r="587" spans="1:26" ht="15.75" customHeight="1">
      <c r="A587" s="1"/>
      <c r="B587" s="16"/>
      <c r="C587" s="5"/>
      <c r="D587" s="3"/>
      <c r="E587" s="4"/>
      <c r="F587" s="4"/>
      <c r="G587" s="5"/>
      <c r="H587" s="5"/>
      <c r="I587" s="5"/>
      <c r="J587" s="6"/>
      <c r="K587" s="2"/>
      <c r="L587" s="5"/>
      <c r="M587" s="32"/>
      <c r="N587" s="5"/>
      <c r="O587" s="5"/>
      <c r="P587" s="5"/>
      <c r="Q587" s="5"/>
      <c r="R587" s="5"/>
      <c r="S587" s="5"/>
      <c r="T587" s="5"/>
      <c r="U587" s="5"/>
      <c r="V587" s="5"/>
      <c r="W587" s="5"/>
      <c r="X587" s="5"/>
      <c r="Y587" s="5"/>
      <c r="Z587" s="5"/>
    </row>
    <row r="588" spans="1:26" ht="15.75" customHeight="1">
      <c r="A588" s="1"/>
      <c r="B588" s="16"/>
      <c r="C588" s="5"/>
      <c r="D588" s="3"/>
      <c r="E588" s="4"/>
      <c r="F588" s="4"/>
      <c r="G588" s="5"/>
      <c r="H588" s="5"/>
      <c r="I588" s="5"/>
      <c r="J588" s="6"/>
      <c r="K588" s="2"/>
      <c r="L588" s="5"/>
      <c r="M588" s="32"/>
      <c r="N588" s="5"/>
      <c r="O588" s="5"/>
      <c r="P588" s="5"/>
      <c r="Q588" s="5"/>
      <c r="R588" s="5"/>
      <c r="S588" s="5"/>
      <c r="T588" s="5"/>
      <c r="U588" s="5"/>
      <c r="V588" s="5"/>
      <c r="W588" s="5"/>
      <c r="X588" s="5"/>
      <c r="Y588" s="5"/>
      <c r="Z588" s="5"/>
    </row>
    <row r="589" spans="1:26" ht="15.75" customHeight="1">
      <c r="A589" s="1"/>
      <c r="B589" s="16"/>
      <c r="C589" s="5"/>
      <c r="D589" s="3"/>
      <c r="E589" s="4"/>
      <c r="F589" s="4"/>
      <c r="G589" s="5"/>
      <c r="H589" s="5"/>
      <c r="I589" s="5"/>
      <c r="J589" s="6"/>
      <c r="K589" s="2"/>
      <c r="L589" s="5"/>
      <c r="M589" s="32"/>
      <c r="N589" s="5"/>
      <c r="O589" s="5"/>
      <c r="P589" s="5"/>
      <c r="Q589" s="5"/>
      <c r="R589" s="5"/>
      <c r="S589" s="5"/>
      <c r="T589" s="5"/>
      <c r="U589" s="5"/>
      <c r="V589" s="5"/>
      <c r="W589" s="5"/>
      <c r="X589" s="5"/>
      <c r="Y589" s="5"/>
      <c r="Z589" s="5"/>
    </row>
    <row r="590" spans="1:26" ht="15.75" customHeight="1">
      <c r="A590" s="1"/>
      <c r="B590" s="16"/>
      <c r="C590" s="5"/>
      <c r="D590" s="3"/>
      <c r="E590" s="4"/>
      <c r="F590" s="4"/>
      <c r="G590" s="5"/>
      <c r="H590" s="5"/>
      <c r="I590" s="5"/>
      <c r="J590" s="6"/>
      <c r="K590" s="2"/>
      <c r="L590" s="5"/>
      <c r="M590" s="32"/>
      <c r="N590" s="5"/>
      <c r="O590" s="5"/>
      <c r="P590" s="5"/>
      <c r="Q590" s="5"/>
      <c r="R590" s="5"/>
      <c r="S590" s="5"/>
      <c r="T590" s="5"/>
      <c r="U590" s="5"/>
      <c r="V590" s="5"/>
      <c r="W590" s="5"/>
      <c r="X590" s="5"/>
      <c r="Y590" s="5"/>
      <c r="Z590" s="5"/>
    </row>
    <row r="591" spans="1:26" ht="15.75" customHeight="1">
      <c r="A591" s="1"/>
      <c r="B591" s="16"/>
      <c r="C591" s="5"/>
      <c r="D591" s="3"/>
      <c r="E591" s="4"/>
      <c r="F591" s="4"/>
      <c r="G591" s="5"/>
      <c r="H591" s="5"/>
      <c r="I591" s="5"/>
      <c r="J591" s="6"/>
      <c r="K591" s="2"/>
      <c r="L591" s="5"/>
      <c r="M591" s="32"/>
      <c r="N591" s="5"/>
      <c r="O591" s="5"/>
      <c r="P591" s="5"/>
      <c r="Q591" s="5"/>
      <c r="R591" s="5"/>
      <c r="S591" s="5"/>
      <c r="T591" s="5"/>
      <c r="U591" s="5"/>
      <c r="V591" s="5"/>
      <c r="W591" s="5"/>
      <c r="X591" s="5"/>
      <c r="Y591" s="5"/>
      <c r="Z591" s="5"/>
    </row>
    <row r="592" spans="1:26" ht="15.75" customHeight="1">
      <c r="A592" s="1"/>
      <c r="B592" s="16"/>
      <c r="C592" s="5"/>
      <c r="D592" s="3"/>
      <c r="E592" s="4"/>
      <c r="F592" s="4"/>
      <c r="G592" s="5"/>
      <c r="H592" s="5"/>
      <c r="I592" s="5"/>
      <c r="J592" s="6"/>
      <c r="K592" s="2"/>
      <c r="L592" s="5"/>
      <c r="M592" s="32"/>
      <c r="N592" s="5"/>
      <c r="O592" s="5"/>
      <c r="P592" s="5"/>
      <c r="Q592" s="5"/>
      <c r="R592" s="5"/>
      <c r="S592" s="5"/>
      <c r="T592" s="5"/>
      <c r="U592" s="5"/>
      <c r="V592" s="5"/>
      <c r="W592" s="5"/>
      <c r="X592" s="5"/>
      <c r="Y592" s="5"/>
      <c r="Z592" s="5"/>
    </row>
    <row r="593" spans="1:26" ht="15.75" customHeight="1">
      <c r="A593" s="1"/>
      <c r="B593" s="16"/>
      <c r="C593" s="5"/>
      <c r="D593" s="3"/>
      <c r="E593" s="4"/>
      <c r="F593" s="4"/>
      <c r="G593" s="5"/>
      <c r="H593" s="5"/>
      <c r="I593" s="5"/>
      <c r="J593" s="6"/>
      <c r="K593" s="2"/>
      <c r="L593" s="5"/>
      <c r="M593" s="32"/>
      <c r="N593" s="5"/>
      <c r="O593" s="5"/>
      <c r="P593" s="5"/>
      <c r="Q593" s="5"/>
      <c r="R593" s="5"/>
      <c r="S593" s="5"/>
      <c r="T593" s="5"/>
      <c r="U593" s="5"/>
      <c r="V593" s="5"/>
      <c r="W593" s="5"/>
      <c r="X593" s="5"/>
      <c r="Y593" s="5"/>
      <c r="Z593" s="5"/>
    </row>
    <row r="594" spans="1:26" ht="15.75" customHeight="1">
      <c r="A594" s="1"/>
      <c r="B594" s="16"/>
      <c r="C594" s="5"/>
      <c r="D594" s="3"/>
      <c r="E594" s="4"/>
      <c r="F594" s="4"/>
      <c r="G594" s="5"/>
      <c r="H594" s="5"/>
      <c r="I594" s="5"/>
      <c r="J594" s="6"/>
      <c r="K594" s="2"/>
      <c r="L594" s="5"/>
      <c r="M594" s="32"/>
      <c r="N594" s="5"/>
      <c r="O594" s="5"/>
      <c r="P594" s="5"/>
      <c r="Q594" s="5"/>
      <c r="R594" s="5"/>
      <c r="S594" s="5"/>
      <c r="T594" s="5"/>
      <c r="U594" s="5"/>
      <c r="V594" s="5"/>
      <c r="W594" s="5"/>
      <c r="X594" s="5"/>
      <c r="Y594" s="5"/>
      <c r="Z594" s="5"/>
    </row>
    <row r="595" spans="1:26" ht="15.75" customHeight="1">
      <c r="A595" s="1"/>
      <c r="B595" s="16"/>
      <c r="C595" s="5"/>
      <c r="D595" s="3"/>
      <c r="E595" s="4"/>
      <c r="F595" s="4"/>
      <c r="G595" s="5"/>
      <c r="H595" s="5"/>
      <c r="I595" s="5"/>
      <c r="J595" s="6"/>
      <c r="K595" s="2"/>
      <c r="L595" s="5"/>
      <c r="M595" s="32"/>
      <c r="N595" s="5"/>
      <c r="O595" s="5"/>
      <c r="P595" s="5"/>
      <c r="Q595" s="5"/>
      <c r="R595" s="5"/>
      <c r="S595" s="5"/>
      <c r="T595" s="5"/>
      <c r="U595" s="5"/>
      <c r="V595" s="5"/>
      <c r="W595" s="5"/>
      <c r="X595" s="5"/>
      <c r="Y595" s="5"/>
      <c r="Z595" s="5"/>
    </row>
    <row r="596" spans="1:26" ht="15.75" customHeight="1">
      <c r="A596" s="1"/>
      <c r="B596" s="16"/>
      <c r="C596" s="5"/>
      <c r="D596" s="3"/>
      <c r="E596" s="4"/>
      <c r="F596" s="4"/>
      <c r="G596" s="5"/>
      <c r="H596" s="5"/>
      <c r="I596" s="5"/>
      <c r="J596" s="6"/>
      <c r="K596" s="2"/>
      <c r="L596" s="5"/>
      <c r="M596" s="32"/>
      <c r="N596" s="5"/>
      <c r="O596" s="5"/>
      <c r="P596" s="5"/>
      <c r="Q596" s="5"/>
      <c r="R596" s="5"/>
      <c r="S596" s="5"/>
      <c r="T596" s="5"/>
      <c r="U596" s="5"/>
      <c r="V596" s="5"/>
      <c r="W596" s="5"/>
      <c r="X596" s="5"/>
      <c r="Y596" s="5"/>
      <c r="Z596" s="5"/>
    </row>
    <row r="597" spans="1:26" ht="15.75" customHeight="1">
      <c r="A597" s="1"/>
      <c r="B597" s="16"/>
      <c r="C597" s="5"/>
      <c r="D597" s="3"/>
      <c r="E597" s="4"/>
      <c r="F597" s="4"/>
      <c r="G597" s="5"/>
      <c r="H597" s="5"/>
      <c r="I597" s="5"/>
      <c r="J597" s="6"/>
      <c r="K597" s="2"/>
      <c r="L597" s="5"/>
      <c r="M597" s="32"/>
      <c r="N597" s="5"/>
      <c r="O597" s="5"/>
      <c r="P597" s="5"/>
      <c r="Q597" s="5"/>
      <c r="R597" s="5"/>
      <c r="S597" s="5"/>
      <c r="T597" s="5"/>
      <c r="U597" s="5"/>
      <c r="V597" s="5"/>
      <c r="W597" s="5"/>
      <c r="X597" s="5"/>
      <c r="Y597" s="5"/>
      <c r="Z597" s="5"/>
    </row>
    <row r="598" spans="1:26" ht="15.75" customHeight="1">
      <c r="A598" s="1"/>
      <c r="B598" s="16"/>
      <c r="C598" s="5"/>
      <c r="D598" s="3"/>
      <c r="E598" s="4"/>
      <c r="F598" s="4"/>
      <c r="G598" s="5"/>
      <c r="H598" s="5"/>
      <c r="I598" s="5"/>
      <c r="J598" s="6"/>
      <c r="K598" s="2"/>
      <c r="L598" s="5"/>
      <c r="M598" s="32"/>
      <c r="N598" s="5"/>
      <c r="O598" s="5"/>
      <c r="P598" s="5"/>
      <c r="Q598" s="5"/>
      <c r="R598" s="5"/>
      <c r="S598" s="5"/>
      <c r="T598" s="5"/>
      <c r="U598" s="5"/>
      <c r="V598" s="5"/>
      <c r="W598" s="5"/>
      <c r="X598" s="5"/>
      <c r="Y598" s="5"/>
      <c r="Z598" s="5"/>
    </row>
    <row r="599" spans="1:26" ht="15.75" customHeight="1">
      <c r="A599" s="1"/>
      <c r="B599" s="16"/>
      <c r="C599" s="5"/>
      <c r="D599" s="3"/>
      <c r="E599" s="4"/>
      <c r="F599" s="4"/>
      <c r="G599" s="5"/>
      <c r="H599" s="5"/>
      <c r="I599" s="5"/>
      <c r="J599" s="6"/>
      <c r="K599" s="2"/>
      <c r="L599" s="5"/>
      <c r="M599" s="32"/>
      <c r="N599" s="5"/>
      <c r="O599" s="5"/>
      <c r="P599" s="5"/>
      <c r="Q599" s="5"/>
      <c r="R599" s="5"/>
      <c r="S599" s="5"/>
      <c r="T599" s="5"/>
      <c r="U599" s="5"/>
      <c r="V599" s="5"/>
      <c r="W599" s="5"/>
      <c r="X599" s="5"/>
      <c r="Y599" s="5"/>
      <c r="Z599" s="5"/>
    </row>
    <row r="600" spans="1:26" ht="15.75" customHeight="1">
      <c r="A600" s="1"/>
      <c r="B600" s="16"/>
      <c r="C600" s="5"/>
      <c r="D600" s="3"/>
      <c r="E600" s="4"/>
      <c r="F600" s="4"/>
      <c r="G600" s="5"/>
      <c r="H600" s="5"/>
      <c r="I600" s="5"/>
      <c r="J600" s="6"/>
      <c r="K600" s="2"/>
      <c r="L600" s="5"/>
      <c r="M600" s="32"/>
      <c r="N600" s="5"/>
      <c r="O600" s="5"/>
      <c r="P600" s="5"/>
      <c r="Q600" s="5"/>
      <c r="R600" s="5"/>
      <c r="S600" s="5"/>
      <c r="T600" s="5"/>
      <c r="U600" s="5"/>
      <c r="V600" s="5"/>
      <c r="W600" s="5"/>
      <c r="X600" s="5"/>
      <c r="Y600" s="5"/>
      <c r="Z600" s="5"/>
    </row>
    <row r="601" spans="1:26" ht="15.75" customHeight="1">
      <c r="A601" s="1"/>
      <c r="B601" s="16"/>
      <c r="C601" s="5"/>
      <c r="D601" s="3"/>
      <c r="E601" s="4"/>
      <c r="F601" s="4"/>
      <c r="G601" s="5"/>
      <c r="H601" s="5"/>
      <c r="I601" s="5"/>
      <c r="J601" s="6"/>
      <c r="K601" s="2"/>
      <c r="L601" s="5"/>
      <c r="M601" s="32"/>
      <c r="N601" s="5"/>
      <c r="O601" s="5"/>
      <c r="P601" s="5"/>
      <c r="Q601" s="5"/>
      <c r="R601" s="5"/>
      <c r="S601" s="5"/>
      <c r="T601" s="5"/>
      <c r="U601" s="5"/>
      <c r="V601" s="5"/>
      <c r="W601" s="5"/>
      <c r="X601" s="5"/>
      <c r="Y601" s="5"/>
      <c r="Z601" s="5"/>
    </row>
    <row r="602" spans="1:26" ht="15.75" customHeight="1">
      <c r="A602" s="1"/>
      <c r="B602" s="16"/>
      <c r="C602" s="5"/>
      <c r="D602" s="3"/>
      <c r="E602" s="4"/>
      <c r="F602" s="4"/>
      <c r="G602" s="5"/>
      <c r="H602" s="5"/>
      <c r="I602" s="5"/>
      <c r="J602" s="6"/>
      <c r="K602" s="2"/>
      <c r="L602" s="5"/>
      <c r="M602" s="32"/>
      <c r="N602" s="5"/>
      <c r="O602" s="5"/>
      <c r="P602" s="5"/>
      <c r="Q602" s="5"/>
      <c r="R602" s="5"/>
      <c r="S602" s="5"/>
      <c r="T602" s="5"/>
      <c r="U602" s="5"/>
      <c r="V602" s="5"/>
      <c r="W602" s="5"/>
      <c r="X602" s="5"/>
      <c r="Y602" s="5"/>
      <c r="Z602" s="5"/>
    </row>
    <row r="603" spans="1:26" ht="15.75" customHeight="1">
      <c r="A603" s="1"/>
      <c r="B603" s="16"/>
      <c r="C603" s="5"/>
      <c r="D603" s="3"/>
      <c r="E603" s="4"/>
      <c r="F603" s="4"/>
      <c r="G603" s="5"/>
      <c r="H603" s="5"/>
      <c r="I603" s="5"/>
      <c r="J603" s="6"/>
      <c r="K603" s="2"/>
      <c r="L603" s="5"/>
      <c r="M603" s="32"/>
      <c r="N603" s="5"/>
      <c r="O603" s="5"/>
      <c r="P603" s="5"/>
      <c r="Q603" s="5"/>
      <c r="R603" s="5"/>
      <c r="S603" s="5"/>
      <c r="T603" s="5"/>
      <c r="U603" s="5"/>
      <c r="V603" s="5"/>
      <c r="W603" s="5"/>
      <c r="X603" s="5"/>
      <c r="Y603" s="5"/>
      <c r="Z603" s="5"/>
    </row>
    <row r="604" spans="1:26" ht="15.75" customHeight="1">
      <c r="A604" s="1"/>
      <c r="B604" s="16"/>
      <c r="C604" s="5"/>
      <c r="D604" s="3"/>
      <c r="E604" s="4"/>
      <c r="F604" s="4"/>
      <c r="G604" s="5"/>
      <c r="H604" s="5"/>
      <c r="I604" s="5"/>
      <c r="J604" s="6"/>
      <c r="K604" s="2"/>
      <c r="L604" s="5"/>
      <c r="M604" s="32"/>
      <c r="N604" s="5"/>
      <c r="O604" s="5"/>
      <c r="P604" s="5"/>
      <c r="Q604" s="5"/>
      <c r="R604" s="5"/>
      <c r="S604" s="5"/>
      <c r="T604" s="5"/>
      <c r="U604" s="5"/>
      <c r="V604" s="5"/>
      <c r="W604" s="5"/>
      <c r="X604" s="5"/>
      <c r="Y604" s="5"/>
      <c r="Z604" s="5"/>
    </row>
    <row r="605" spans="1:26" ht="15.75" customHeight="1">
      <c r="A605" s="1"/>
      <c r="B605" s="16"/>
      <c r="C605" s="5"/>
      <c r="D605" s="3"/>
      <c r="E605" s="4"/>
      <c r="F605" s="4"/>
      <c r="G605" s="5"/>
      <c r="H605" s="5"/>
      <c r="I605" s="5"/>
      <c r="J605" s="6"/>
      <c r="K605" s="2"/>
      <c r="L605" s="5"/>
      <c r="M605" s="32"/>
      <c r="N605" s="5"/>
      <c r="O605" s="5"/>
      <c r="P605" s="5"/>
      <c r="Q605" s="5"/>
      <c r="R605" s="5"/>
      <c r="S605" s="5"/>
      <c r="T605" s="5"/>
      <c r="U605" s="5"/>
      <c r="V605" s="5"/>
      <c r="W605" s="5"/>
      <c r="X605" s="5"/>
      <c r="Y605" s="5"/>
      <c r="Z605" s="5"/>
    </row>
    <row r="606" spans="1:26" ht="15.75" customHeight="1">
      <c r="A606" s="1"/>
      <c r="B606" s="16"/>
      <c r="C606" s="5"/>
      <c r="D606" s="3"/>
      <c r="E606" s="4"/>
      <c r="F606" s="4"/>
      <c r="G606" s="5"/>
      <c r="H606" s="5"/>
      <c r="I606" s="5"/>
      <c r="J606" s="6"/>
      <c r="K606" s="2"/>
      <c r="L606" s="5"/>
      <c r="M606" s="32"/>
      <c r="N606" s="5"/>
      <c r="O606" s="5"/>
      <c r="P606" s="5"/>
      <c r="Q606" s="5"/>
      <c r="R606" s="5"/>
      <c r="S606" s="5"/>
      <c r="T606" s="5"/>
      <c r="U606" s="5"/>
      <c r="V606" s="5"/>
      <c r="W606" s="5"/>
      <c r="X606" s="5"/>
      <c r="Y606" s="5"/>
      <c r="Z606" s="5"/>
    </row>
    <row r="607" spans="1:26" ht="15.75" customHeight="1">
      <c r="A607" s="1"/>
      <c r="B607" s="16"/>
      <c r="C607" s="5"/>
      <c r="D607" s="3"/>
      <c r="E607" s="4"/>
      <c r="F607" s="4"/>
      <c r="G607" s="5"/>
      <c r="H607" s="5"/>
      <c r="I607" s="5"/>
      <c r="J607" s="6"/>
      <c r="K607" s="2"/>
      <c r="L607" s="5"/>
      <c r="M607" s="32"/>
      <c r="N607" s="5"/>
      <c r="O607" s="5"/>
      <c r="P607" s="5"/>
      <c r="Q607" s="5"/>
      <c r="R607" s="5"/>
      <c r="S607" s="5"/>
      <c r="T607" s="5"/>
      <c r="U607" s="5"/>
      <c r="V607" s="5"/>
      <c r="W607" s="5"/>
      <c r="X607" s="5"/>
      <c r="Y607" s="5"/>
      <c r="Z607" s="5"/>
    </row>
    <row r="608" spans="1:26" ht="15.75" customHeight="1">
      <c r="A608" s="1"/>
      <c r="B608" s="16"/>
      <c r="C608" s="5"/>
      <c r="D608" s="3"/>
      <c r="E608" s="4"/>
      <c r="F608" s="4"/>
      <c r="G608" s="5"/>
      <c r="H608" s="5"/>
      <c r="I608" s="5"/>
      <c r="J608" s="6"/>
      <c r="K608" s="2"/>
      <c r="L608" s="5"/>
      <c r="M608" s="32"/>
      <c r="N608" s="5"/>
      <c r="O608" s="5"/>
      <c r="P608" s="5"/>
      <c r="Q608" s="5"/>
      <c r="R608" s="5"/>
      <c r="S608" s="5"/>
      <c r="T608" s="5"/>
      <c r="U608" s="5"/>
      <c r="V608" s="5"/>
      <c r="W608" s="5"/>
      <c r="X608" s="5"/>
      <c r="Y608" s="5"/>
      <c r="Z608" s="5"/>
    </row>
    <row r="609" spans="1:26" ht="15.75" customHeight="1">
      <c r="A609" s="1"/>
      <c r="B609" s="16"/>
      <c r="C609" s="5"/>
      <c r="D609" s="3"/>
      <c r="E609" s="4"/>
      <c r="F609" s="4"/>
      <c r="G609" s="5"/>
      <c r="H609" s="5"/>
      <c r="I609" s="5"/>
      <c r="J609" s="6"/>
      <c r="K609" s="2"/>
      <c r="L609" s="5"/>
      <c r="M609" s="32"/>
      <c r="N609" s="5"/>
      <c r="O609" s="5"/>
      <c r="P609" s="5"/>
      <c r="Q609" s="5"/>
      <c r="R609" s="5"/>
      <c r="S609" s="5"/>
      <c r="T609" s="5"/>
      <c r="U609" s="5"/>
      <c r="V609" s="5"/>
      <c r="W609" s="5"/>
      <c r="X609" s="5"/>
      <c r="Y609" s="5"/>
      <c r="Z609" s="5"/>
    </row>
    <row r="610" spans="1:26" ht="15.75" customHeight="1">
      <c r="A610" s="1"/>
      <c r="B610" s="16"/>
      <c r="C610" s="5"/>
      <c r="D610" s="3"/>
      <c r="E610" s="4"/>
      <c r="F610" s="4"/>
      <c r="G610" s="5"/>
      <c r="H610" s="5"/>
      <c r="I610" s="5"/>
      <c r="J610" s="6"/>
      <c r="K610" s="2"/>
      <c r="L610" s="5"/>
      <c r="M610" s="32"/>
      <c r="N610" s="5"/>
      <c r="O610" s="5"/>
      <c r="P610" s="5"/>
      <c r="Q610" s="5"/>
      <c r="R610" s="5"/>
      <c r="S610" s="5"/>
      <c r="T610" s="5"/>
      <c r="U610" s="5"/>
      <c r="V610" s="5"/>
      <c r="W610" s="5"/>
      <c r="X610" s="5"/>
      <c r="Y610" s="5"/>
      <c r="Z610" s="5"/>
    </row>
    <row r="611" spans="1:26" ht="15.75" customHeight="1">
      <c r="A611" s="1"/>
      <c r="B611" s="16"/>
      <c r="C611" s="5"/>
      <c r="D611" s="3"/>
      <c r="E611" s="4"/>
      <c r="F611" s="4"/>
      <c r="G611" s="5"/>
      <c r="H611" s="5"/>
      <c r="I611" s="5"/>
      <c r="J611" s="6"/>
      <c r="K611" s="2"/>
      <c r="L611" s="5"/>
      <c r="M611" s="32"/>
      <c r="N611" s="5"/>
      <c r="O611" s="5"/>
      <c r="P611" s="5"/>
      <c r="Q611" s="5"/>
      <c r="R611" s="5"/>
      <c r="S611" s="5"/>
      <c r="T611" s="5"/>
      <c r="U611" s="5"/>
      <c r="V611" s="5"/>
      <c r="W611" s="5"/>
      <c r="X611" s="5"/>
      <c r="Y611" s="5"/>
      <c r="Z611" s="5"/>
    </row>
    <row r="612" spans="1:26" ht="15.75" customHeight="1">
      <c r="A612" s="1"/>
      <c r="B612" s="16"/>
      <c r="C612" s="5"/>
      <c r="D612" s="3"/>
      <c r="E612" s="4"/>
      <c r="F612" s="4"/>
      <c r="G612" s="5"/>
      <c r="H612" s="5"/>
      <c r="I612" s="5"/>
      <c r="J612" s="6"/>
      <c r="K612" s="2"/>
      <c r="L612" s="5"/>
      <c r="M612" s="32"/>
      <c r="N612" s="5"/>
      <c r="O612" s="5"/>
      <c r="P612" s="5"/>
      <c r="Q612" s="5"/>
      <c r="R612" s="5"/>
      <c r="S612" s="5"/>
      <c r="T612" s="5"/>
      <c r="U612" s="5"/>
      <c r="V612" s="5"/>
      <c r="W612" s="5"/>
      <c r="X612" s="5"/>
      <c r="Y612" s="5"/>
      <c r="Z612" s="5"/>
    </row>
    <row r="613" spans="1:26" ht="15.75" customHeight="1">
      <c r="A613" s="1"/>
      <c r="B613" s="16"/>
      <c r="C613" s="5"/>
      <c r="D613" s="3"/>
      <c r="E613" s="4"/>
      <c r="F613" s="4"/>
      <c r="G613" s="5"/>
      <c r="H613" s="5"/>
      <c r="I613" s="5"/>
      <c r="J613" s="6"/>
      <c r="K613" s="2"/>
      <c r="L613" s="5"/>
      <c r="M613" s="32"/>
      <c r="N613" s="5"/>
      <c r="O613" s="5"/>
      <c r="P613" s="5"/>
      <c r="Q613" s="5"/>
      <c r="R613" s="5"/>
      <c r="S613" s="5"/>
      <c r="T613" s="5"/>
      <c r="U613" s="5"/>
      <c r="V613" s="5"/>
      <c r="W613" s="5"/>
      <c r="X613" s="5"/>
      <c r="Y613" s="5"/>
      <c r="Z613" s="5"/>
    </row>
    <row r="614" spans="1:26" ht="15.75" customHeight="1">
      <c r="A614" s="1"/>
      <c r="B614" s="16"/>
      <c r="C614" s="5"/>
      <c r="D614" s="3"/>
      <c r="E614" s="4"/>
      <c r="F614" s="4"/>
      <c r="G614" s="5"/>
      <c r="H614" s="5"/>
      <c r="I614" s="5"/>
      <c r="J614" s="6"/>
      <c r="K614" s="2"/>
      <c r="L614" s="5"/>
      <c r="M614" s="32"/>
      <c r="N614" s="5"/>
      <c r="O614" s="5"/>
      <c r="P614" s="5"/>
      <c r="Q614" s="5"/>
      <c r="R614" s="5"/>
      <c r="S614" s="5"/>
      <c r="T614" s="5"/>
      <c r="U614" s="5"/>
      <c r="V614" s="5"/>
      <c r="W614" s="5"/>
      <c r="X614" s="5"/>
      <c r="Y614" s="5"/>
      <c r="Z614" s="5"/>
    </row>
    <row r="615" spans="1:26" ht="15.75" customHeight="1">
      <c r="A615" s="1"/>
      <c r="B615" s="16"/>
      <c r="C615" s="5"/>
      <c r="D615" s="3"/>
      <c r="E615" s="4"/>
      <c r="F615" s="4"/>
      <c r="G615" s="5"/>
      <c r="H615" s="5"/>
      <c r="I615" s="5"/>
      <c r="J615" s="6"/>
      <c r="K615" s="2"/>
      <c r="L615" s="5"/>
      <c r="M615" s="32"/>
      <c r="N615" s="5"/>
      <c r="O615" s="5"/>
      <c r="P615" s="5"/>
      <c r="Q615" s="5"/>
      <c r="R615" s="5"/>
      <c r="S615" s="5"/>
      <c r="T615" s="5"/>
      <c r="U615" s="5"/>
      <c r="V615" s="5"/>
      <c r="W615" s="5"/>
      <c r="X615" s="5"/>
      <c r="Y615" s="5"/>
      <c r="Z615" s="5"/>
    </row>
    <row r="616" spans="1:26" ht="15.75" customHeight="1">
      <c r="A616" s="1"/>
      <c r="B616" s="16"/>
      <c r="C616" s="5"/>
      <c r="D616" s="3"/>
      <c r="E616" s="4"/>
      <c r="F616" s="4"/>
      <c r="G616" s="5"/>
      <c r="H616" s="5"/>
      <c r="I616" s="5"/>
      <c r="J616" s="6"/>
      <c r="K616" s="2"/>
      <c r="L616" s="5"/>
      <c r="M616" s="32"/>
      <c r="N616" s="5"/>
      <c r="O616" s="5"/>
      <c r="P616" s="5"/>
      <c r="Q616" s="5"/>
      <c r="R616" s="5"/>
      <c r="S616" s="5"/>
      <c r="T616" s="5"/>
      <c r="U616" s="5"/>
      <c r="V616" s="5"/>
      <c r="W616" s="5"/>
      <c r="X616" s="5"/>
      <c r="Y616" s="5"/>
      <c r="Z616" s="5"/>
    </row>
    <row r="617" spans="1:26" ht="15.75" customHeight="1">
      <c r="A617" s="1"/>
      <c r="B617" s="16"/>
      <c r="C617" s="5"/>
      <c r="D617" s="3"/>
      <c r="E617" s="4"/>
      <c r="F617" s="4"/>
      <c r="G617" s="5"/>
      <c r="H617" s="5"/>
      <c r="I617" s="5"/>
      <c r="J617" s="6"/>
      <c r="K617" s="2"/>
      <c r="L617" s="5"/>
      <c r="M617" s="32"/>
      <c r="N617" s="5"/>
      <c r="O617" s="5"/>
      <c r="P617" s="5"/>
      <c r="Q617" s="5"/>
      <c r="R617" s="5"/>
      <c r="S617" s="5"/>
      <c r="T617" s="5"/>
      <c r="U617" s="5"/>
      <c r="V617" s="5"/>
      <c r="W617" s="5"/>
      <c r="X617" s="5"/>
      <c r="Y617" s="5"/>
      <c r="Z617" s="5"/>
    </row>
    <row r="618" spans="1:26" ht="15.75" customHeight="1">
      <c r="A618" s="1"/>
      <c r="B618" s="16"/>
      <c r="C618" s="5"/>
      <c r="D618" s="3"/>
      <c r="E618" s="4"/>
      <c r="F618" s="4"/>
      <c r="G618" s="5"/>
      <c r="H618" s="5"/>
      <c r="I618" s="5"/>
      <c r="J618" s="6"/>
      <c r="K618" s="2"/>
      <c r="L618" s="5"/>
      <c r="M618" s="32"/>
      <c r="N618" s="5"/>
      <c r="O618" s="5"/>
      <c r="P618" s="5"/>
      <c r="Q618" s="5"/>
      <c r="R618" s="5"/>
      <c r="S618" s="5"/>
      <c r="T618" s="5"/>
      <c r="U618" s="5"/>
      <c r="V618" s="5"/>
      <c r="W618" s="5"/>
      <c r="X618" s="5"/>
      <c r="Y618" s="5"/>
      <c r="Z618" s="5"/>
    </row>
    <row r="619" spans="1:26" ht="15.75" customHeight="1">
      <c r="A619" s="1"/>
      <c r="B619" s="16"/>
      <c r="C619" s="5"/>
      <c r="D619" s="3"/>
      <c r="E619" s="4"/>
      <c r="F619" s="4"/>
      <c r="G619" s="5"/>
      <c r="H619" s="5"/>
      <c r="I619" s="5"/>
      <c r="J619" s="6"/>
      <c r="K619" s="2"/>
      <c r="L619" s="5"/>
      <c r="M619" s="32"/>
      <c r="N619" s="5"/>
      <c r="O619" s="5"/>
      <c r="P619" s="5"/>
      <c r="Q619" s="5"/>
      <c r="R619" s="5"/>
      <c r="S619" s="5"/>
      <c r="T619" s="5"/>
      <c r="U619" s="5"/>
      <c r="V619" s="5"/>
      <c r="W619" s="5"/>
      <c r="X619" s="5"/>
      <c r="Y619" s="5"/>
      <c r="Z619" s="5"/>
    </row>
    <row r="620" spans="1:26" ht="15.75" customHeight="1">
      <c r="A620" s="1"/>
      <c r="B620" s="16"/>
      <c r="C620" s="5"/>
      <c r="D620" s="3"/>
      <c r="E620" s="4"/>
      <c r="F620" s="4"/>
      <c r="G620" s="5"/>
      <c r="H620" s="5"/>
      <c r="I620" s="5"/>
      <c r="J620" s="6"/>
      <c r="K620" s="2"/>
      <c r="L620" s="5"/>
      <c r="M620" s="32"/>
      <c r="N620" s="5"/>
      <c r="O620" s="5"/>
      <c r="P620" s="5"/>
      <c r="Q620" s="5"/>
      <c r="R620" s="5"/>
      <c r="S620" s="5"/>
      <c r="T620" s="5"/>
      <c r="U620" s="5"/>
      <c r="V620" s="5"/>
      <c r="W620" s="5"/>
      <c r="X620" s="5"/>
      <c r="Y620" s="5"/>
      <c r="Z620" s="5"/>
    </row>
    <row r="621" spans="1:26" ht="15.75" customHeight="1">
      <c r="A621" s="1"/>
      <c r="B621" s="16"/>
      <c r="C621" s="5"/>
      <c r="D621" s="3"/>
      <c r="E621" s="4"/>
      <c r="F621" s="4"/>
      <c r="G621" s="5"/>
      <c r="H621" s="5"/>
      <c r="I621" s="5"/>
      <c r="J621" s="6"/>
      <c r="K621" s="2"/>
      <c r="L621" s="5"/>
      <c r="M621" s="32"/>
      <c r="N621" s="5"/>
      <c r="O621" s="5"/>
      <c r="P621" s="5"/>
      <c r="Q621" s="5"/>
      <c r="R621" s="5"/>
      <c r="S621" s="5"/>
      <c r="T621" s="5"/>
      <c r="U621" s="5"/>
      <c r="V621" s="5"/>
      <c r="W621" s="5"/>
      <c r="X621" s="5"/>
      <c r="Y621" s="5"/>
      <c r="Z621" s="5"/>
    </row>
    <row r="622" spans="1:26" ht="15.75" customHeight="1">
      <c r="A622" s="1"/>
      <c r="B622" s="16"/>
      <c r="C622" s="5"/>
      <c r="D622" s="3"/>
      <c r="E622" s="4"/>
      <c r="F622" s="4"/>
      <c r="G622" s="5"/>
      <c r="H622" s="5"/>
      <c r="I622" s="5"/>
      <c r="J622" s="6"/>
      <c r="K622" s="2"/>
      <c r="L622" s="5"/>
      <c r="M622" s="32"/>
      <c r="N622" s="5"/>
      <c r="O622" s="5"/>
      <c r="P622" s="5"/>
      <c r="Q622" s="5"/>
      <c r="R622" s="5"/>
      <c r="S622" s="5"/>
      <c r="T622" s="5"/>
      <c r="U622" s="5"/>
      <c r="V622" s="5"/>
      <c r="W622" s="5"/>
      <c r="X622" s="5"/>
      <c r="Y622" s="5"/>
      <c r="Z622" s="5"/>
    </row>
    <row r="623" spans="1:26" ht="15.75" customHeight="1">
      <c r="A623" s="1"/>
      <c r="B623" s="16"/>
      <c r="C623" s="5"/>
      <c r="D623" s="3"/>
      <c r="E623" s="4"/>
      <c r="F623" s="4"/>
      <c r="G623" s="5"/>
      <c r="H623" s="5"/>
      <c r="I623" s="5"/>
      <c r="J623" s="6"/>
      <c r="K623" s="2"/>
      <c r="L623" s="5"/>
      <c r="M623" s="32"/>
      <c r="N623" s="5"/>
      <c r="O623" s="5"/>
      <c r="P623" s="5"/>
      <c r="Q623" s="5"/>
      <c r="R623" s="5"/>
      <c r="S623" s="5"/>
      <c r="T623" s="5"/>
      <c r="U623" s="5"/>
      <c r="V623" s="5"/>
      <c r="W623" s="5"/>
      <c r="X623" s="5"/>
      <c r="Y623" s="5"/>
      <c r="Z623" s="5"/>
    </row>
    <row r="624" spans="1:26" ht="15.75" customHeight="1">
      <c r="A624" s="1"/>
      <c r="B624" s="16"/>
      <c r="C624" s="5"/>
      <c r="D624" s="3"/>
      <c r="E624" s="4"/>
      <c r="F624" s="4"/>
      <c r="G624" s="5"/>
      <c r="H624" s="5"/>
      <c r="I624" s="5"/>
      <c r="J624" s="6"/>
      <c r="K624" s="2"/>
      <c r="L624" s="5"/>
      <c r="M624" s="32"/>
      <c r="N624" s="5"/>
      <c r="O624" s="5"/>
      <c r="P624" s="5"/>
      <c r="Q624" s="5"/>
      <c r="R624" s="5"/>
      <c r="S624" s="5"/>
      <c r="T624" s="5"/>
      <c r="U624" s="5"/>
      <c r="V624" s="5"/>
      <c r="W624" s="5"/>
      <c r="X624" s="5"/>
      <c r="Y624" s="5"/>
      <c r="Z624" s="5"/>
    </row>
    <row r="625" spans="1:26" ht="15.75" customHeight="1">
      <c r="A625" s="1"/>
      <c r="B625" s="16"/>
      <c r="C625" s="5"/>
      <c r="D625" s="3"/>
      <c r="E625" s="4"/>
      <c r="F625" s="4"/>
      <c r="G625" s="5"/>
      <c r="H625" s="5"/>
      <c r="I625" s="5"/>
      <c r="J625" s="6"/>
      <c r="K625" s="2"/>
      <c r="L625" s="5"/>
      <c r="M625" s="32"/>
      <c r="N625" s="5"/>
      <c r="O625" s="5"/>
      <c r="P625" s="5"/>
      <c r="Q625" s="5"/>
      <c r="R625" s="5"/>
      <c r="S625" s="5"/>
      <c r="T625" s="5"/>
      <c r="U625" s="5"/>
      <c r="V625" s="5"/>
      <c r="W625" s="5"/>
      <c r="X625" s="5"/>
      <c r="Y625" s="5"/>
      <c r="Z625" s="5"/>
    </row>
    <row r="626" spans="1:26" ht="15.75" customHeight="1">
      <c r="A626" s="1"/>
      <c r="B626" s="16"/>
      <c r="C626" s="5"/>
      <c r="D626" s="3"/>
      <c r="E626" s="4"/>
      <c r="F626" s="4"/>
      <c r="G626" s="5"/>
      <c r="H626" s="5"/>
      <c r="I626" s="5"/>
      <c r="J626" s="6"/>
      <c r="K626" s="2"/>
      <c r="L626" s="5"/>
      <c r="M626" s="32"/>
      <c r="N626" s="5"/>
      <c r="O626" s="5"/>
      <c r="P626" s="5"/>
      <c r="Q626" s="5"/>
      <c r="R626" s="5"/>
      <c r="S626" s="5"/>
      <c r="T626" s="5"/>
      <c r="U626" s="5"/>
      <c r="V626" s="5"/>
      <c r="W626" s="5"/>
      <c r="X626" s="5"/>
      <c r="Y626" s="5"/>
      <c r="Z626" s="5"/>
    </row>
    <row r="627" spans="1:26" ht="15.75" customHeight="1">
      <c r="A627" s="1"/>
      <c r="B627" s="16"/>
      <c r="C627" s="5"/>
      <c r="D627" s="3"/>
      <c r="E627" s="4"/>
      <c r="F627" s="4"/>
      <c r="G627" s="5"/>
      <c r="H627" s="5"/>
      <c r="I627" s="5"/>
      <c r="J627" s="6"/>
      <c r="K627" s="2"/>
      <c r="L627" s="5"/>
      <c r="M627" s="32"/>
      <c r="N627" s="5"/>
      <c r="O627" s="5"/>
      <c r="P627" s="5"/>
      <c r="Q627" s="5"/>
      <c r="R627" s="5"/>
      <c r="S627" s="5"/>
      <c r="T627" s="5"/>
      <c r="U627" s="5"/>
      <c r="V627" s="5"/>
      <c r="W627" s="5"/>
      <c r="X627" s="5"/>
      <c r="Y627" s="5"/>
      <c r="Z627" s="5"/>
    </row>
    <row r="628" spans="1:26" ht="15.75" customHeight="1">
      <c r="A628" s="1"/>
      <c r="B628" s="16"/>
      <c r="C628" s="5"/>
      <c r="D628" s="3"/>
      <c r="E628" s="4"/>
      <c r="F628" s="4"/>
      <c r="G628" s="5"/>
      <c r="H628" s="5"/>
      <c r="I628" s="5"/>
      <c r="J628" s="6"/>
      <c r="K628" s="2"/>
      <c r="L628" s="5"/>
      <c r="M628" s="32"/>
      <c r="N628" s="5"/>
      <c r="O628" s="5"/>
      <c r="P628" s="5"/>
      <c r="Q628" s="5"/>
      <c r="R628" s="5"/>
      <c r="S628" s="5"/>
      <c r="T628" s="5"/>
      <c r="U628" s="5"/>
      <c r="V628" s="5"/>
      <c r="W628" s="5"/>
      <c r="X628" s="5"/>
      <c r="Y628" s="5"/>
      <c r="Z628" s="5"/>
    </row>
    <row r="629" spans="1:26" ht="15.75" customHeight="1">
      <c r="A629" s="1"/>
      <c r="B629" s="16"/>
      <c r="C629" s="5"/>
      <c r="D629" s="3"/>
      <c r="E629" s="4"/>
      <c r="F629" s="4"/>
      <c r="G629" s="5"/>
      <c r="H629" s="5"/>
      <c r="I629" s="5"/>
      <c r="J629" s="6"/>
      <c r="K629" s="2"/>
      <c r="L629" s="5"/>
      <c r="M629" s="32"/>
      <c r="N629" s="5"/>
      <c r="O629" s="5"/>
      <c r="P629" s="5"/>
      <c r="Q629" s="5"/>
      <c r="R629" s="5"/>
      <c r="S629" s="5"/>
      <c r="T629" s="5"/>
      <c r="U629" s="5"/>
      <c r="V629" s="5"/>
      <c r="W629" s="5"/>
      <c r="X629" s="5"/>
      <c r="Y629" s="5"/>
      <c r="Z629" s="5"/>
    </row>
    <row r="630" spans="1:26" ht="15.75" customHeight="1">
      <c r="A630" s="1"/>
      <c r="B630" s="16"/>
      <c r="C630" s="5"/>
      <c r="D630" s="3"/>
      <c r="E630" s="4"/>
      <c r="F630" s="4"/>
      <c r="G630" s="5"/>
      <c r="H630" s="5"/>
      <c r="I630" s="5"/>
      <c r="J630" s="6"/>
      <c r="K630" s="2"/>
      <c r="L630" s="5"/>
      <c r="M630" s="32"/>
      <c r="N630" s="5"/>
      <c r="O630" s="5"/>
      <c r="P630" s="5"/>
      <c r="Q630" s="5"/>
      <c r="R630" s="5"/>
      <c r="S630" s="5"/>
      <c r="T630" s="5"/>
      <c r="U630" s="5"/>
      <c r="V630" s="5"/>
      <c r="W630" s="5"/>
      <c r="X630" s="5"/>
      <c r="Y630" s="5"/>
      <c r="Z630" s="5"/>
    </row>
    <row r="631" spans="1:26" ht="15.75" customHeight="1">
      <c r="A631" s="1"/>
      <c r="B631" s="16"/>
      <c r="C631" s="5"/>
      <c r="D631" s="3"/>
      <c r="E631" s="4"/>
      <c r="F631" s="4"/>
      <c r="G631" s="5"/>
      <c r="H631" s="5"/>
      <c r="I631" s="5"/>
      <c r="J631" s="6"/>
      <c r="K631" s="2"/>
      <c r="L631" s="5"/>
      <c r="M631" s="32"/>
      <c r="N631" s="5"/>
      <c r="O631" s="5"/>
      <c r="P631" s="5"/>
      <c r="Q631" s="5"/>
      <c r="R631" s="5"/>
      <c r="S631" s="5"/>
      <c r="T631" s="5"/>
      <c r="U631" s="5"/>
      <c r="V631" s="5"/>
      <c r="W631" s="5"/>
      <c r="X631" s="5"/>
      <c r="Y631" s="5"/>
      <c r="Z631" s="5"/>
    </row>
    <row r="632" spans="1:26" ht="15.75" customHeight="1">
      <c r="A632" s="1"/>
      <c r="B632" s="16"/>
      <c r="C632" s="5"/>
      <c r="D632" s="3"/>
      <c r="E632" s="4"/>
      <c r="F632" s="4"/>
      <c r="G632" s="5"/>
      <c r="H632" s="5"/>
      <c r="I632" s="5"/>
      <c r="J632" s="6"/>
      <c r="K632" s="2"/>
      <c r="L632" s="5"/>
      <c r="M632" s="32"/>
      <c r="N632" s="5"/>
      <c r="O632" s="5"/>
      <c r="P632" s="5"/>
      <c r="Q632" s="5"/>
      <c r="R632" s="5"/>
      <c r="S632" s="5"/>
      <c r="T632" s="5"/>
      <c r="U632" s="5"/>
      <c r="V632" s="5"/>
      <c r="W632" s="5"/>
      <c r="X632" s="5"/>
      <c r="Y632" s="5"/>
      <c r="Z632" s="5"/>
    </row>
    <row r="633" spans="1:26" ht="15.75" customHeight="1">
      <c r="A633" s="1"/>
      <c r="B633" s="16"/>
      <c r="C633" s="5"/>
      <c r="D633" s="3"/>
      <c r="E633" s="4"/>
      <c r="F633" s="4"/>
      <c r="G633" s="5"/>
      <c r="H633" s="5"/>
      <c r="I633" s="5"/>
      <c r="J633" s="6"/>
      <c r="K633" s="2"/>
      <c r="L633" s="5"/>
      <c r="M633" s="32"/>
      <c r="N633" s="5"/>
      <c r="O633" s="5"/>
      <c r="P633" s="5"/>
      <c r="Q633" s="5"/>
      <c r="R633" s="5"/>
      <c r="S633" s="5"/>
      <c r="T633" s="5"/>
      <c r="U633" s="5"/>
      <c r="V633" s="5"/>
      <c r="W633" s="5"/>
      <c r="X633" s="5"/>
      <c r="Y633" s="5"/>
      <c r="Z633" s="5"/>
    </row>
    <row r="634" spans="1:26" ht="15.75" customHeight="1">
      <c r="A634" s="1"/>
      <c r="B634" s="16"/>
      <c r="C634" s="5"/>
      <c r="D634" s="3"/>
      <c r="E634" s="4"/>
      <c r="F634" s="4"/>
      <c r="G634" s="5"/>
      <c r="H634" s="5"/>
      <c r="I634" s="5"/>
      <c r="J634" s="6"/>
      <c r="K634" s="2"/>
      <c r="L634" s="5"/>
      <c r="M634" s="32"/>
      <c r="N634" s="5"/>
      <c r="O634" s="5"/>
      <c r="P634" s="5"/>
      <c r="Q634" s="5"/>
      <c r="R634" s="5"/>
      <c r="S634" s="5"/>
      <c r="T634" s="5"/>
      <c r="U634" s="5"/>
      <c r="V634" s="5"/>
      <c r="W634" s="5"/>
      <c r="X634" s="5"/>
      <c r="Y634" s="5"/>
      <c r="Z634" s="5"/>
    </row>
    <row r="635" spans="1:26" ht="15.75" customHeight="1">
      <c r="A635" s="1"/>
      <c r="B635" s="16"/>
      <c r="C635" s="5"/>
      <c r="D635" s="3"/>
      <c r="E635" s="4"/>
      <c r="F635" s="4"/>
      <c r="G635" s="5"/>
      <c r="H635" s="5"/>
      <c r="I635" s="5"/>
      <c r="J635" s="6"/>
      <c r="K635" s="2"/>
      <c r="L635" s="5"/>
      <c r="M635" s="32"/>
      <c r="N635" s="5"/>
      <c r="O635" s="5"/>
      <c r="P635" s="5"/>
      <c r="Q635" s="5"/>
      <c r="R635" s="5"/>
      <c r="S635" s="5"/>
      <c r="T635" s="5"/>
      <c r="U635" s="5"/>
      <c r="V635" s="5"/>
      <c r="W635" s="5"/>
      <c r="X635" s="5"/>
      <c r="Y635" s="5"/>
      <c r="Z635" s="5"/>
    </row>
    <row r="636" spans="1:26" ht="15.75" customHeight="1">
      <c r="A636" s="1"/>
      <c r="B636" s="16"/>
      <c r="C636" s="5"/>
      <c r="D636" s="3"/>
      <c r="E636" s="4"/>
      <c r="F636" s="4"/>
      <c r="G636" s="5"/>
      <c r="H636" s="5"/>
      <c r="I636" s="5"/>
      <c r="J636" s="6"/>
      <c r="K636" s="2"/>
      <c r="L636" s="5"/>
      <c r="M636" s="32"/>
      <c r="N636" s="5"/>
      <c r="O636" s="5"/>
      <c r="P636" s="5"/>
      <c r="Q636" s="5"/>
      <c r="R636" s="5"/>
      <c r="S636" s="5"/>
      <c r="T636" s="5"/>
      <c r="U636" s="5"/>
      <c r="V636" s="5"/>
      <c r="W636" s="5"/>
      <c r="X636" s="5"/>
      <c r="Y636" s="5"/>
      <c r="Z636" s="5"/>
    </row>
    <row r="637" spans="1:26" ht="15.75" customHeight="1">
      <c r="A637" s="1"/>
      <c r="B637" s="16"/>
      <c r="C637" s="5"/>
      <c r="D637" s="3"/>
      <c r="E637" s="4"/>
      <c r="F637" s="4"/>
      <c r="G637" s="5"/>
      <c r="H637" s="5"/>
      <c r="I637" s="5"/>
      <c r="J637" s="6"/>
      <c r="K637" s="2"/>
      <c r="L637" s="5"/>
      <c r="M637" s="32"/>
      <c r="N637" s="5"/>
      <c r="O637" s="5"/>
      <c r="P637" s="5"/>
      <c r="Q637" s="5"/>
      <c r="R637" s="5"/>
      <c r="S637" s="5"/>
      <c r="T637" s="5"/>
      <c r="U637" s="5"/>
      <c r="V637" s="5"/>
      <c r="W637" s="5"/>
      <c r="X637" s="5"/>
      <c r="Y637" s="5"/>
      <c r="Z637" s="5"/>
    </row>
    <row r="638" spans="1:26" ht="15.75" customHeight="1">
      <c r="A638" s="1"/>
      <c r="B638" s="16"/>
      <c r="C638" s="5"/>
      <c r="D638" s="3"/>
      <c r="E638" s="4"/>
      <c r="F638" s="4"/>
      <c r="G638" s="5"/>
      <c r="H638" s="5"/>
      <c r="I638" s="5"/>
      <c r="J638" s="6"/>
      <c r="K638" s="2"/>
      <c r="L638" s="5"/>
      <c r="M638" s="32"/>
      <c r="N638" s="5"/>
      <c r="O638" s="5"/>
      <c r="P638" s="5"/>
      <c r="Q638" s="5"/>
      <c r="R638" s="5"/>
      <c r="S638" s="5"/>
      <c r="T638" s="5"/>
      <c r="U638" s="5"/>
      <c r="V638" s="5"/>
      <c r="W638" s="5"/>
      <c r="X638" s="5"/>
      <c r="Y638" s="5"/>
      <c r="Z638" s="5"/>
    </row>
    <row r="639" spans="1:26" ht="15.75" customHeight="1">
      <c r="A639" s="1"/>
      <c r="B639" s="16"/>
      <c r="C639" s="5"/>
      <c r="D639" s="3"/>
      <c r="E639" s="4"/>
      <c r="F639" s="4"/>
      <c r="G639" s="5"/>
      <c r="H639" s="5"/>
      <c r="I639" s="5"/>
      <c r="J639" s="6"/>
      <c r="K639" s="2"/>
      <c r="L639" s="5"/>
      <c r="M639" s="32"/>
      <c r="N639" s="5"/>
      <c r="O639" s="5"/>
      <c r="P639" s="5"/>
      <c r="Q639" s="5"/>
      <c r="R639" s="5"/>
      <c r="S639" s="5"/>
      <c r="T639" s="5"/>
      <c r="U639" s="5"/>
      <c r="V639" s="5"/>
      <c r="W639" s="5"/>
      <c r="X639" s="5"/>
      <c r="Y639" s="5"/>
      <c r="Z639" s="5"/>
    </row>
    <row r="640" spans="1:26" ht="15.75" customHeight="1">
      <c r="A640" s="1"/>
      <c r="B640" s="16"/>
      <c r="C640" s="5"/>
      <c r="D640" s="3"/>
      <c r="E640" s="4"/>
      <c r="F640" s="4"/>
      <c r="G640" s="5"/>
      <c r="H640" s="5"/>
      <c r="I640" s="5"/>
      <c r="J640" s="6"/>
      <c r="K640" s="2"/>
      <c r="L640" s="5"/>
      <c r="M640" s="32"/>
      <c r="N640" s="5"/>
      <c r="O640" s="5"/>
      <c r="P640" s="5"/>
      <c r="Q640" s="5"/>
      <c r="R640" s="5"/>
      <c r="S640" s="5"/>
      <c r="T640" s="5"/>
      <c r="U640" s="5"/>
      <c r="V640" s="5"/>
      <c r="W640" s="5"/>
      <c r="X640" s="5"/>
      <c r="Y640" s="5"/>
      <c r="Z640" s="5"/>
    </row>
    <row r="641" spans="1:26" ht="15.75" customHeight="1">
      <c r="A641" s="1"/>
      <c r="B641" s="16"/>
      <c r="C641" s="5"/>
      <c r="D641" s="3"/>
      <c r="E641" s="4"/>
      <c r="F641" s="4"/>
      <c r="G641" s="5"/>
      <c r="H641" s="5"/>
      <c r="I641" s="5"/>
      <c r="J641" s="6"/>
      <c r="K641" s="2"/>
      <c r="L641" s="5"/>
      <c r="M641" s="32"/>
      <c r="N641" s="5"/>
      <c r="O641" s="5"/>
      <c r="P641" s="5"/>
      <c r="Q641" s="5"/>
      <c r="R641" s="5"/>
      <c r="S641" s="5"/>
      <c r="T641" s="5"/>
      <c r="U641" s="5"/>
      <c r="V641" s="5"/>
      <c r="W641" s="5"/>
      <c r="X641" s="5"/>
      <c r="Y641" s="5"/>
      <c r="Z641" s="5"/>
    </row>
    <row r="642" spans="1:26" ht="15.75" customHeight="1">
      <c r="A642" s="1"/>
      <c r="B642" s="16"/>
      <c r="C642" s="5"/>
      <c r="D642" s="3"/>
      <c r="E642" s="4"/>
      <c r="F642" s="4"/>
      <c r="G642" s="5"/>
      <c r="H642" s="5"/>
      <c r="I642" s="5"/>
      <c r="J642" s="6"/>
      <c r="K642" s="2"/>
      <c r="L642" s="5"/>
      <c r="M642" s="32"/>
      <c r="N642" s="5"/>
      <c r="O642" s="5"/>
      <c r="P642" s="5"/>
      <c r="Q642" s="5"/>
      <c r="R642" s="5"/>
      <c r="S642" s="5"/>
      <c r="T642" s="5"/>
      <c r="U642" s="5"/>
      <c r="V642" s="5"/>
      <c r="W642" s="5"/>
      <c r="X642" s="5"/>
      <c r="Y642" s="5"/>
      <c r="Z642" s="5"/>
    </row>
    <row r="643" spans="1:26" ht="15.75" customHeight="1">
      <c r="A643" s="1"/>
      <c r="B643" s="16"/>
      <c r="C643" s="5"/>
      <c r="D643" s="3"/>
      <c r="E643" s="4"/>
      <c r="F643" s="4"/>
      <c r="G643" s="5"/>
      <c r="H643" s="5"/>
      <c r="I643" s="5"/>
      <c r="J643" s="6"/>
      <c r="K643" s="2"/>
      <c r="L643" s="5"/>
      <c r="M643" s="32"/>
      <c r="N643" s="5"/>
      <c r="O643" s="5"/>
      <c r="P643" s="5"/>
      <c r="Q643" s="5"/>
      <c r="R643" s="5"/>
      <c r="S643" s="5"/>
      <c r="T643" s="5"/>
      <c r="U643" s="5"/>
      <c r="V643" s="5"/>
      <c r="W643" s="5"/>
      <c r="X643" s="5"/>
      <c r="Y643" s="5"/>
      <c r="Z643" s="5"/>
    </row>
    <row r="644" spans="1:26" ht="15.75" customHeight="1">
      <c r="A644" s="1"/>
      <c r="B644" s="16"/>
      <c r="C644" s="5"/>
      <c r="D644" s="3"/>
      <c r="E644" s="4"/>
      <c r="F644" s="4"/>
      <c r="G644" s="5"/>
      <c r="H644" s="5"/>
      <c r="I644" s="5"/>
      <c r="J644" s="6"/>
      <c r="K644" s="2"/>
      <c r="L644" s="5"/>
      <c r="M644" s="32"/>
      <c r="N644" s="5"/>
      <c r="O644" s="5"/>
      <c r="P644" s="5"/>
      <c r="Q644" s="5"/>
      <c r="R644" s="5"/>
      <c r="S644" s="5"/>
      <c r="T644" s="5"/>
      <c r="U644" s="5"/>
      <c r="V644" s="5"/>
      <c r="W644" s="5"/>
      <c r="X644" s="5"/>
      <c r="Y644" s="5"/>
      <c r="Z644" s="5"/>
    </row>
    <row r="645" spans="1:26" ht="15.75" customHeight="1">
      <c r="A645" s="1"/>
      <c r="B645" s="16"/>
      <c r="C645" s="5"/>
      <c r="D645" s="3"/>
      <c r="E645" s="4"/>
      <c r="F645" s="4"/>
      <c r="G645" s="5"/>
      <c r="H645" s="5"/>
      <c r="I645" s="5"/>
      <c r="J645" s="6"/>
      <c r="K645" s="2"/>
      <c r="L645" s="5"/>
      <c r="M645" s="32"/>
      <c r="N645" s="5"/>
      <c r="O645" s="5"/>
      <c r="P645" s="5"/>
      <c r="Q645" s="5"/>
      <c r="R645" s="5"/>
      <c r="S645" s="5"/>
      <c r="T645" s="5"/>
      <c r="U645" s="5"/>
      <c r="V645" s="5"/>
      <c r="W645" s="5"/>
      <c r="X645" s="5"/>
      <c r="Y645" s="5"/>
      <c r="Z645" s="5"/>
    </row>
    <row r="646" spans="1:26" ht="15.75" customHeight="1">
      <c r="A646" s="1"/>
      <c r="B646" s="16"/>
      <c r="C646" s="5"/>
      <c r="D646" s="3"/>
      <c r="E646" s="4"/>
      <c r="F646" s="4"/>
      <c r="G646" s="5"/>
      <c r="H646" s="5"/>
      <c r="I646" s="5"/>
      <c r="J646" s="6"/>
      <c r="K646" s="2"/>
      <c r="L646" s="5"/>
      <c r="M646" s="32"/>
      <c r="N646" s="5"/>
      <c r="O646" s="5"/>
      <c r="P646" s="5"/>
      <c r="Q646" s="5"/>
      <c r="R646" s="5"/>
      <c r="S646" s="5"/>
      <c r="T646" s="5"/>
      <c r="U646" s="5"/>
      <c r="V646" s="5"/>
      <c r="W646" s="5"/>
      <c r="X646" s="5"/>
      <c r="Y646" s="5"/>
      <c r="Z646" s="5"/>
    </row>
    <row r="647" spans="1:26" ht="15.75" customHeight="1">
      <c r="A647" s="1"/>
      <c r="B647" s="16"/>
      <c r="C647" s="5"/>
      <c r="D647" s="3"/>
      <c r="E647" s="4"/>
      <c r="F647" s="4"/>
      <c r="G647" s="5"/>
      <c r="H647" s="5"/>
      <c r="I647" s="5"/>
      <c r="J647" s="6"/>
      <c r="K647" s="2"/>
      <c r="L647" s="5"/>
      <c r="M647" s="32"/>
      <c r="N647" s="5"/>
      <c r="O647" s="5"/>
      <c r="P647" s="5"/>
      <c r="Q647" s="5"/>
      <c r="R647" s="5"/>
      <c r="S647" s="5"/>
      <c r="T647" s="5"/>
      <c r="U647" s="5"/>
      <c r="V647" s="5"/>
      <c r="W647" s="5"/>
      <c r="X647" s="5"/>
      <c r="Y647" s="5"/>
      <c r="Z647" s="5"/>
    </row>
    <row r="648" spans="1:26" ht="15.75" customHeight="1">
      <c r="A648" s="1"/>
      <c r="B648" s="16"/>
      <c r="C648" s="5"/>
      <c r="D648" s="3"/>
      <c r="E648" s="4"/>
      <c r="F648" s="4"/>
      <c r="G648" s="5"/>
      <c r="H648" s="5"/>
      <c r="I648" s="5"/>
      <c r="J648" s="6"/>
      <c r="K648" s="2"/>
      <c r="L648" s="5"/>
      <c r="M648" s="32"/>
      <c r="N648" s="5"/>
      <c r="O648" s="5"/>
      <c r="P648" s="5"/>
      <c r="Q648" s="5"/>
      <c r="R648" s="5"/>
      <c r="S648" s="5"/>
      <c r="T648" s="5"/>
      <c r="U648" s="5"/>
      <c r="V648" s="5"/>
      <c r="W648" s="5"/>
      <c r="X648" s="5"/>
      <c r="Y648" s="5"/>
      <c r="Z648" s="5"/>
    </row>
    <row r="649" spans="1:26" ht="15.75" customHeight="1">
      <c r="A649" s="1"/>
      <c r="B649" s="16"/>
      <c r="C649" s="5"/>
      <c r="D649" s="3"/>
      <c r="E649" s="4"/>
      <c r="F649" s="4"/>
      <c r="G649" s="5"/>
      <c r="H649" s="5"/>
      <c r="I649" s="5"/>
      <c r="J649" s="6"/>
      <c r="K649" s="2"/>
      <c r="L649" s="5"/>
      <c r="M649" s="32"/>
      <c r="N649" s="5"/>
      <c r="O649" s="5"/>
      <c r="P649" s="5"/>
      <c r="Q649" s="5"/>
      <c r="R649" s="5"/>
      <c r="S649" s="5"/>
      <c r="T649" s="5"/>
      <c r="U649" s="5"/>
      <c r="V649" s="5"/>
      <c r="W649" s="5"/>
      <c r="X649" s="5"/>
      <c r="Y649" s="5"/>
      <c r="Z649" s="5"/>
    </row>
    <row r="650" spans="1:26" ht="15.75" customHeight="1">
      <c r="A650" s="1"/>
      <c r="B650" s="16"/>
      <c r="C650" s="5"/>
      <c r="D650" s="3"/>
      <c r="E650" s="4"/>
      <c r="F650" s="4"/>
      <c r="G650" s="5"/>
      <c r="H650" s="5"/>
      <c r="I650" s="5"/>
      <c r="J650" s="6"/>
      <c r="K650" s="2"/>
      <c r="L650" s="5"/>
      <c r="M650" s="32"/>
      <c r="N650" s="5"/>
      <c r="O650" s="5"/>
      <c r="P650" s="5"/>
      <c r="Q650" s="5"/>
      <c r="R650" s="5"/>
      <c r="S650" s="5"/>
      <c r="T650" s="5"/>
      <c r="U650" s="5"/>
      <c r="V650" s="5"/>
      <c r="W650" s="5"/>
      <c r="X650" s="5"/>
      <c r="Y650" s="5"/>
      <c r="Z650" s="5"/>
    </row>
    <row r="651" spans="1:26" ht="15.75" customHeight="1">
      <c r="A651" s="1"/>
      <c r="B651" s="16"/>
      <c r="C651" s="5"/>
      <c r="D651" s="3"/>
      <c r="E651" s="4"/>
      <c r="F651" s="4"/>
      <c r="G651" s="5"/>
      <c r="H651" s="5"/>
      <c r="I651" s="5"/>
      <c r="J651" s="6"/>
      <c r="K651" s="2"/>
      <c r="L651" s="5"/>
      <c r="M651" s="32"/>
      <c r="N651" s="5"/>
      <c r="O651" s="5"/>
      <c r="P651" s="5"/>
      <c r="Q651" s="5"/>
      <c r="R651" s="5"/>
      <c r="S651" s="5"/>
      <c r="T651" s="5"/>
      <c r="U651" s="5"/>
      <c r="V651" s="5"/>
      <c r="W651" s="5"/>
      <c r="X651" s="5"/>
      <c r="Y651" s="5"/>
      <c r="Z651" s="5"/>
    </row>
    <row r="652" spans="1:26" ht="15.75" customHeight="1">
      <c r="A652" s="1"/>
      <c r="B652" s="16"/>
      <c r="C652" s="5"/>
      <c r="D652" s="3"/>
      <c r="E652" s="4"/>
      <c r="F652" s="4"/>
      <c r="G652" s="5"/>
      <c r="H652" s="5"/>
      <c r="I652" s="5"/>
      <c r="J652" s="6"/>
      <c r="K652" s="2"/>
      <c r="L652" s="5"/>
      <c r="M652" s="32"/>
      <c r="N652" s="5"/>
      <c r="O652" s="5"/>
      <c r="P652" s="5"/>
      <c r="Q652" s="5"/>
      <c r="R652" s="5"/>
      <c r="S652" s="5"/>
      <c r="T652" s="5"/>
      <c r="U652" s="5"/>
      <c r="V652" s="5"/>
      <c r="W652" s="5"/>
      <c r="X652" s="5"/>
      <c r="Y652" s="5"/>
      <c r="Z652" s="5"/>
    </row>
    <row r="653" spans="1:26" ht="15.75" customHeight="1">
      <c r="A653" s="1"/>
      <c r="B653" s="16"/>
      <c r="C653" s="5"/>
      <c r="D653" s="3"/>
      <c r="E653" s="4"/>
      <c r="F653" s="4"/>
      <c r="G653" s="5"/>
      <c r="H653" s="5"/>
      <c r="I653" s="5"/>
      <c r="J653" s="6"/>
      <c r="K653" s="2"/>
      <c r="L653" s="5"/>
      <c r="M653" s="32"/>
      <c r="N653" s="5"/>
      <c r="O653" s="5"/>
      <c r="P653" s="5"/>
      <c r="Q653" s="5"/>
      <c r="R653" s="5"/>
      <c r="S653" s="5"/>
      <c r="T653" s="5"/>
      <c r="U653" s="5"/>
      <c r="V653" s="5"/>
      <c r="W653" s="5"/>
      <c r="X653" s="5"/>
      <c r="Y653" s="5"/>
      <c r="Z653" s="5"/>
    </row>
    <row r="654" spans="1:26" ht="15.75" customHeight="1">
      <c r="A654" s="1"/>
      <c r="B654" s="16"/>
      <c r="C654" s="5"/>
      <c r="D654" s="3"/>
      <c r="E654" s="4"/>
      <c r="F654" s="4"/>
      <c r="G654" s="5"/>
      <c r="H654" s="5"/>
      <c r="I654" s="5"/>
      <c r="J654" s="6"/>
      <c r="K654" s="2"/>
      <c r="L654" s="5"/>
      <c r="M654" s="32"/>
      <c r="N654" s="5"/>
      <c r="O654" s="5"/>
      <c r="P654" s="5"/>
      <c r="Q654" s="5"/>
      <c r="R654" s="5"/>
      <c r="S654" s="5"/>
      <c r="T654" s="5"/>
      <c r="U654" s="5"/>
      <c r="V654" s="5"/>
      <c r="W654" s="5"/>
      <c r="X654" s="5"/>
      <c r="Y654" s="5"/>
      <c r="Z654" s="5"/>
    </row>
    <row r="655" spans="1:26" ht="15.75" customHeight="1">
      <c r="A655" s="1"/>
      <c r="B655" s="16"/>
      <c r="C655" s="5"/>
      <c r="D655" s="3"/>
      <c r="E655" s="4"/>
      <c r="F655" s="4"/>
      <c r="G655" s="5"/>
      <c r="H655" s="5"/>
      <c r="I655" s="5"/>
      <c r="J655" s="6"/>
      <c r="K655" s="2"/>
      <c r="L655" s="5"/>
      <c r="M655" s="32"/>
      <c r="N655" s="5"/>
      <c r="O655" s="5"/>
      <c r="P655" s="5"/>
      <c r="Q655" s="5"/>
      <c r="R655" s="5"/>
      <c r="S655" s="5"/>
      <c r="T655" s="5"/>
      <c r="U655" s="5"/>
      <c r="V655" s="5"/>
      <c r="W655" s="5"/>
      <c r="X655" s="5"/>
      <c r="Y655" s="5"/>
      <c r="Z655" s="5"/>
    </row>
    <row r="656" spans="1:26" ht="15.75" customHeight="1">
      <c r="A656" s="1"/>
      <c r="B656" s="16"/>
      <c r="C656" s="5"/>
      <c r="D656" s="3"/>
      <c r="E656" s="4"/>
      <c r="F656" s="4"/>
      <c r="G656" s="5"/>
      <c r="H656" s="5"/>
      <c r="I656" s="5"/>
      <c r="J656" s="6"/>
      <c r="K656" s="2"/>
      <c r="L656" s="5"/>
      <c r="M656" s="32"/>
      <c r="N656" s="5"/>
      <c r="O656" s="5"/>
      <c r="P656" s="5"/>
      <c r="Q656" s="5"/>
      <c r="R656" s="5"/>
      <c r="S656" s="5"/>
      <c r="T656" s="5"/>
      <c r="U656" s="5"/>
      <c r="V656" s="5"/>
      <c r="W656" s="5"/>
      <c r="X656" s="5"/>
      <c r="Y656" s="5"/>
      <c r="Z656" s="5"/>
    </row>
    <row r="657" spans="1:26" ht="15.75" customHeight="1">
      <c r="A657" s="1"/>
      <c r="B657" s="16"/>
      <c r="C657" s="5"/>
      <c r="D657" s="3"/>
      <c r="E657" s="4"/>
      <c r="F657" s="4"/>
      <c r="G657" s="5"/>
      <c r="H657" s="5"/>
      <c r="I657" s="5"/>
      <c r="J657" s="6"/>
      <c r="K657" s="2"/>
      <c r="L657" s="5"/>
      <c r="M657" s="32"/>
      <c r="N657" s="5"/>
      <c r="O657" s="5"/>
      <c r="P657" s="5"/>
      <c r="Q657" s="5"/>
      <c r="R657" s="5"/>
      <c r="S657" s="5"/>
      <c r="T657" s="5"/>
      <c r="U657" s="5"/>
      <c r="V657" s="5"/>
      <c r="W657" s="5"/>
      <c r="X657" s="5"/>
      <c r="Y657" s="5"/>
      <c r="Z657" s="5"/>
    </row>
    <row r="658" spans="1:26" ht="15.75" customHeight="1">
      <c r="A658" s="1"/>
      <c r="B658" s="16"/>
      <c r="C658" s="5"/>
      <c r="D658" s="3"/>
      <c r="E658" s="4"/>
      <c r="F658" s="4"/>
      <c r="G658" s="5"/>
      <c r="H658" s="5"/>
      <c r="I658" s="5"/>
      <c r="J658" s="6"/>
      <c r="K658" s="2"/>
      <c r="L658" s="5"/>
      <c r="M658" s="32"/>
      <c r="N658" s="5"/>
      <c r="O658" s="5"/>
      <c r="P658" s="5"/>
      <c r="Q658" s="5"/>
      <c r="R658" s="5"/>
      <c r="S658" s="5"/>
      <c r="T658" s="5"/>
      <c r="U658" s="5"/>
      <c r="V658" s="5"/>
      <c r="W658" s="5"/>
      <c r="X658" s="5"/>
      <c r="Y658" s="5"/>
      <c r="Z658" s="5"/>
    </row>
    <row r="659" spans="1:26" ht="15.75" customHeight="1">
      <c r="A659" s="1"/>
      <c r="B659" s="16"/>
      <c r="C659" s="5"/>
      <c r="D659" s="3"/>
      <c r="E659" s="4"/>
      <c r="F659" s="4"/>
      <c r="G659" s="5"/>
      <c r="H659" s="5"/>
      <c r="I659" s="5"/>
      <c r="J659" s="6"/>
      <c r="K659" s="2"/>
      <c r="L659" s="5"/>
      <c r="M659" s="32"/>
      <c r="N659" s="5"/>
      <c r="O659" s="5"/>
      <c r="P659" s="5"/>
      <c r="Q659" s="5"/>
      <c r="R659" s="5"/>
      <c r="S659" s="5"/>
      <c r="T659" s="5"/>
      <c r="U659" s="5"/>
      <c r="V659" s="5"/>
      <c r="W659" s="5"/>
      <c r="X659" s="5"/>
      <c r="Y659" s="5"/>
      <c r="Z659" s="5"/>
    </row>
    <row r="660" spans="1:26" ht="15.75" customHeight="1">
      <c r="A660" s="1"/>
      <c r="B660" s="16"/>
      <c r="C660" s="5"/>
      <c r="D660" s="3"/>
      <c r="E660" s="4"/>
      <c r="F660" s="4"/>
      <c r="G660" s="5"/>
      <c r="H660" s="5"/>
      <c r="I660" s="5"/>
      <c r="J660" s="6"/>
      <c r="K660" s="2"/>
      <c r="L660" s="5"/>
      <c r="M660" s="32"/>
      <c r="N660" s="5"/>
      <c r="O660" s="5"/>
      <c r="P660" s="5"/>
      <c r="Q660" s="5"/>
      <c r="R660" s="5"/>
      <c r="S660" s="5"/>
      <c r="T660" s="5"/>
      <c r="U660" s="5"/>
      <c r="V660" s="5"/>
      <c r="W660" s="5"/>
      <c r="X660" s="5"/>
      <c r="Y660" s="5"/>
      <c r="Z660" s="5"/>
    </row>
    <row r="661" spans="1:26" ht="15.75" customHeight="1">
      <c r="A661" s="1"/>
      <c r="B661" s="16"/>
      <c r="C661" s="5"/>
      <c r="D661" s="3"/>
      <c r="E661" s="4"/>
      <c r="F661" s="4"/>
      <c r="G661" s="5"/>
      <c r="H661" s="5"/>
      <c r="I661" s="5"/>
      <c r="J661" s="6"/>
      <c r="K661" s="2"/>
      <c r="L661" s="5"/>
      <c r="M661" s="32"/>
      <c r="N661" s="5"/>
      <c r="O661" s="5"/>
      <c r="P661" s="5"/>
      <c r="Q661" s="5"/>
      <c r="R661" s="5"/>
      <c r="S661" s="5"/>
      <c r="T661" s="5"/>
      <c r="U661" s="5"/>
      <c r="V661" s="5"/>
      <c r="W661" s="5"/>
      <c r="X661" s="5"/>
      <c r="Y661" s="5"/>
      <c r="Z661" s="5"/>
    </row>
    <row r="662" spans="1:26" ht="15.75" customHeight="1">
      <c r="A662" s="1"/>
      <c r="B662" s="16"/>
      <c r="C662" s="5"/>
      <c r="D662" s="3"/>
      <c r="E662" s="4"/>
      <c r="F662" s="4"/>
      <c r="G662" s="5"/>
      <c r="H662" s="5"/>
      <c r="I662" s="5"/>
      <c r="J662" s="6"/>
      <c r="K662" s="2"/>
      <c r="L662" s="5"/>
      <c r="M662" s="32"/>
      <c r="N662" s="5"/>
      <c r="O662" s="5"/>
      <c r="P662" s="5"/>
      <c r="Q662" s="5"/>
      <c r="R662" s="5"/>
      <c r="S662" s="5"/>
      <c r="T662" s="5"/>
      <c r="U662" s="5"/>
      <c r="V662" s="5"/>
      <c r="W662" s="5"/>
      <c r="X662" s="5"/>
      <c r="Y662" s="5"/>
      <c r="Z662" s="5"/>
    </row>
    <row r="663" spans="1:26" ht="15.75" customHeight="1">
      <c r="A663" s="1"/>
      <c r="B663" s="16"/>
      <c r="C663" s="5"/>
      <c r="D663" s="3"/>
      <c r="E663" s="4"/>
      <c r="F663" s="4"/>
      <c r="G663" s="5"/>
      <c r="H663" s="5"/>
      <c r="I663" s="5"/>
      <c r="J663" s="6"/>
      <c r="K663" s="2"/>
      <c r="L663" s="5"/>
      <c r="M663" s="32"/>
      <c r="N663" s="5"/>
      <c r="O663" s="5"/>
      <c r="P663" s="5"/>
      <c r="Q663" s="5"/>
      <c r="R663" s="5"/>
      <c r="S663" s="5"/>
      <c r="T663" s="5"/>
      <c r="U663" s="5"/>
      <c r="V663" s="5"/>
      <c r="W663" s="5"/>
      <c r="X663" s="5"/>
      <c r="Y663" s="5"/>
      <c r="Z663" s="5"/>
    </row>
    <row r="664" spans="1:26" ht="15.75" customHeight="1">
      <c r="A664" s="1"/>
      <c r="B664" s="16"/>
      <c r="C664" s="5"/>
      <c r="D664" s="3"/>
      <c r="E664" s="4"/>
      <c r="F664" s="4"/>
      <c r="G664" s="5"/>
      <c r="H664" s="5"/>
      <c r="I664" s="5"/>
      <c r="J664" s="6"/>
      <c r="K664" s="2"/>
      <c r="L664" s="5"/>
      <c r="M664" s="32"/>
      <c r="N664" s="5"/>
      <c r="O664" s="5"/>
      <c r="P664" s="5"/>
      <c r="Q664" s="5"/>
      <c r="R664" s="5"/>
      <c r="S664" s="5"/>
      <c r="T664" s="5"/>
      <c r="U664" s="5"/>
      <c r="V664" s="5"/>
      <c r="W664" s="5"/>
      <c r="X664" s="5"/>
      <c r="Y664" s="5"/>
      <c r="Z664" s="5"/>
    </row>
    <row r="665" spans="1:26" ht="15.75" customHeight="1">
      <c r="A665" s="1"/>
      <c r="B665" s="16"/>
      <c r="C665" s="5"/>
      <c r="D665" s="3"/>
      <c r="E665" s="4"/>
      <c r="F665" s="4"/>
      <c r="G665" s="5"/>
      <c r="H665" s="5"/>
      <c r="I665" s="5"/>
      <c r="J665" s="6"/>
      <c r="K665" s="2"/>
      <c r="L665" s="5"/>
      <c r="M665" s="32"/>
      <c r="N665" s="5"/>
      <c r="O665" s="5"/>
      <c r="P665" s="5"/>
      <c r="Q665" s="5"/>
      <c r="R665" s="5"/>
      <c r="S665" s="5"/>
      <c r="T665" s="5"/>
      <c r="U665" s="5"/>
      <c r="V665" s="5"/>
      <c r="W665" s="5"/>
      <c r="X665" s="5"/>
      <c r="Y665" s="5"/>
      <c r="Z665" s="5"/>
    </row>
    <row r="666" spans="1:26" ht="15.75" customHeight="1">
      <c r="A666" s="1"/>
      <c r="B666" s="16"/>
      <c r="C666" s="5"/>
      <c r="D666" s="3"/>
      <c r="E666" s="4"/>
      <c r="F666" s="4"/>
      <c r="G666" s="5"/>
      <c r="H666" s="5"/>
      <c r="I666" s="5"/>
      <c r="J666" s="6"/>
      <c r="K666" s="2"/>
      <c r="L666" s="5"/>
      <c r="M666" s="32"/>
      <c r="N666" s="5"/>
      <c r="O666" s="5"/>
      <c r="P666" s="5"/>
      <c r="Q666" s="5"/>
      <c r="R666" s="5"/>
      <c r="S666" s="5"/>
      <c r="T666" s="5"/>
      <c r="U666" s="5"/>
      <c r="V666" s="5"/>
      <c r="W666" s="5"/>
      <c r="X666" s="5"/>
      <c r="Y666" s="5"/>
      <c r="Z666" s="5"/>
    </row>
    <row r="667" spans="1:26" ht="15.75" customHeight="1">
      <c r="A667" s="1"/>
      <c r="B667" s="16"/>
      <c r="C667" s="5"/>
      <c r="D667" s="3"/>
      <c r="E667" s="4"/>
      <c r="F667" s="4"/>
      <c r="G667" s="5"/>
      <c r="H667" s="5"/>
      <c r="I667" s="5"/>
      <c r="J667" s="6"/>
      <c r="K667" s="2"/>
      <c r="L667" s="5"/>
      <c r="M667" s="32"/>
      <c r="N667" s="5"/>
      <c r="O667" s="5"/>
      <c r="P667" s="5"/>
      <c r="Q667" s="5"/>
      <c r="R667" s="5"/>
      <c r="S667" s="5"/>
      <c r="T667" s="5"/>
      <c r="U667" s="5"/>
      <c r="V667" s="5"/>
      <c r="W667" s="5"/>
      <c r="X667" s="5"/>
      <c r="Y667" s="5"/>
      <c r="Z667" s="5"/>
    </row>
    <row r="668" spans="1:26" ht="15.75" customHeight="1">
      <c r="A668" s="1"/>
      <c r="B668" s="16"/>
      <c r="C668" s="5"/>
      <c r="D668" s="3"/>
      <c r="E668" s="4"/>
      <c r="F668" s="4"/>
      <c r="G668" s="5"/>
      <c r="H668" s="5"/>
      <c r="I668" s="5"/>
      <c r="J668" s="6"/>
      <c r="K668" s="2"/>
      <c r="L668" s="5"/>
      <c r="M668" s="32"/>
      <c r="N668" s="5"/>
      <c r="O668" s="5"/>
      <c r="P668" s="5"/>
      <c r="Q668" s="5"/>
      <c r="R668" s="5"/>
      <c r="S668" s="5"/>
      <c r="T668" s="5"/>
      <c r="U668" s="5"/>
      <c r="V668" s="5"/>
      <c r="W668" s="5"/>
      <c r="X668" s="5"/>
      <c r="Y668" s="5"/>
      <c r="Z668" s="5"/>
    </row>
    <row r="669" spans="1:26" ht="15.75" customHeight="1">
      <c r="A669" s="1"/>
      <c r="B669" s="16"/>
      <c r="C669" s="5"/>
      <c r="D669" s="3"/>
      <c r="E669" s="4"/>
      <c r="F669" s="4"/>
      <c r="G669" s="5"/>
      <c r="H669" s="5"/>
      <c r="I669" s="5"/>
      <c r="J669" s="6"/>
      <c r="K669" s="2"/>
      <c r="L669" s="5"/>
      <c r="M669" s="32"/>
      <c r="N669" s="5"/>
      <c r="O669" s="5"/>
      <c r="P669" s="5"/>
      <c r="Q669" s="5"/>
      <c r="R669" s="5"/>
      <c r="S669" s="5"/>
      <c r="T669" s="5"/>
      <c r="U669" s="5"/>
      <c r="V669" s="5"/>
      <c r="W669" s="5"/>
      <c r="X669" s="5"/>
      <c r="Y669" s="5"/>
      <c r="Z669" s="5"/>
    </row>
    <row r="670" spans="1:26" ht="15.75" customHeight="1">
      <c r="A670" s="1"/>
      <c r="B670" s="16"/>
      <c r="C670" s="5"/>
      <c r="D670" s="3"/>
      <c r="E670" s="4"/>
      <c r="F670" s="4"/>
      <c r="G670" s="5"/>
      <c r="H670" s="5"/>
      <c r="I670" s="5"/>
      <c r="J670" s="6"/>
      <c r="K670" s="2"/>
      <c r="L670" s="5"/>
      <c r="M670" s="32"/>
      <c r="N670" s="5"/>
      <c r="O670" s="5"/>
      <c r="P670" s="5"/>
      <c r="Q670" s="5"/>
      <c r="R670" s="5"/>
      <c r="S670" s="5"/>
      <c r="T670" s="5"/>
      <c r="U670" s="5"/>
      <c r="V670" s="5"/>
      <c r="W670" s="5"/>
      <c r="X670" s="5"/>
      <c r="Y670" s="5"/>
      <c r="Z670" s="5"/>
    </row>
    <row r="671" spans="1:26" ht="15.75" customHeight="1">
      <c r="A671" s="1"/>
      <c r="B671" s="16"/>
      <c r="C671" s="5"/>
      <c r="D671" s="3"/>
      <c r="E671" s="4"/>
      <c r="F671" s="4"/>
      <c r="G671" s="5"/>
      <c r="H671" s="5"/>
      <c r="I671" s="5"/>
      <c r="J671" s="6"/>
      <c r="K671" s="2"/>
      <c r="L671" s="5"/>
      <c r="M671" s="32"/>
      <c r="N671" s="5"/>
      <c r="O671" s="5"/>
      <c r="P671" s="5"/>
      <c r="Q671" s="5"/>
      <c r="R671" s="5"/>
      <c r="S671" s="5"/>
      <c r="T671" s="5"/>
      <c r="U671" s="5"/>
      <c r="V671" s="5"/>
      <c r="W671" s="5"/>
      <c r="X671" s="5"/>
      <c r="Y671" s="5"/>
      <c r="Z671" s="5"/>
    </row>
    <row r="672" spans="1:26" ht="15.75" customHeight="1">
      <c r="A672" s="1"/>
      <c r="B672" s="16"/>
      <c r="C672" s="5"/>
      <c r="D672" s="3"/>
      <c r="E672" s="4"/>
      <c r="F672" s="4"/>
      <c r="G672" s="5"/>
      <c r="H672" s="5"/>
      <c r="I672" s="5"/>
      <c r="J672" s="6"/>
      <c r="K672" s="2"/>
      <c r="L672" s="5"/>
      <c r="M672" s="32"/>
      <c r="N672" s="5"/>
      <c r="O672" s="5"/>
      <c r="P672" s="5"/>
      <c r="Q672" s="5"/>
      <c r="R672" s="5"/>
      <c r="S672" s="5"/>
      <c r="T672" s="5"/>
      <c r="U672" s="5"/>
      <c r="V672" s="5"/>
      <c r="W672" s="5"/>
      <c r="X672" s="5"/>
      <c r="Y672" s="5"/>
      <c r="Z672" s="5"/>
    </row>
    <row r="673" spans="1:26" ht="15.75" customHeight="1">
      <c r="A673" s="1"/>
      <c r="B673" s="16"/>
      <c r="C673" s="5"/>
      <c r="D673" s="3"/>
      <c r="E673" s="4"/>
      <c r="F673" s="4"/>
      <c r="G673" s="5"/>
      <c r="H673" s="5"/>
      <c r="I673" s="5"/>
      <c r="J673" s="6"/>
      <c r="K673" s="2"/>
      <c r="L673" s="5"/>
      <c r="M673" s="32"/>
      <c r="N673" s="5"/>
      <c r="O673" s="5"/>
      <c r="P673" s="5"/>
      <c r="Q673" s="5"/>
      <c r="R673" s="5"/>
      <c r="S673" s="5"/>
      <c r="T673" s="5"/>
      <c r="U673" s="5"/>
      <c r="V673" s="5"/>
      <c r="W673" s="5"/>
      <c r="X673" s="5"/>
      <c r="Y673" s="5"/>
      <c r="Z673" s="5"/>
    </row>
    <row r="674" spans="1:26" ht="15.75" customHeight="1">
      <c r="A674" s="1"/>
      <c r="B674" s="16"/>
      <c r="C674" s="5"/>
      <c r="D674" s="3"/>
      <c r="E674" s="4"/>
      <c r="F674" s="4"/>
      <c r="G674" s="5"/>
      <c r="H674" s="5"/>
      <c r="I674" s="5"/>
      <c r="J674" s="6"/>
      <c r="K674" s="2"/>
      <c r="L674" s="5"/>
      <c r="M674" s="32"/>
      <c r="N674" s="5"/>
      <c r="O674" s="5"/>
      <c r="P674" s="5"/>
      <c r="Q674" s="5"/>
      <c r="R674" s="5"/>
      <c r="S674" s="5"/>
      <c r="T674" s="5"/>
      <c r="U674" s="5"/>
      <c r="V674" s="5"/>
      <c r="W674" s="5"/>
      <c r="X674" s="5"/>
      <c r="Y674" s="5"/>
      <c r="Z674" s="5"/>
    </row>
    <row r="675" spans="1:26" ht="15.75" customHeight="1">
      <c r="A675" s="1"/>
      <c r="B675" s="16"/>
      <c r="C675" s="5"/>
      <c r="D675" s="3"/>
      <c r="E675" s="4"/>
      <c r="F675" s="4"/>
      <c r="G675" s="5"/>
      <c r="H675" s="5"/>
      <c r="I675" s="5"/>
      <c r="J675" s="6"/>
      <c r="K675" s="2"/>
      <c r="L675" s="5"/>
      <c r="M675" s="32"/>
      <c r="N675" s="5"/>
      <c r="O675" s="5"/>
      <c r="P675" s="5"/>
      <c r="Q675" s="5"/>
      <c r="R675" s="5"/>
      <c r="S675" s="5"/>
      <c r="T675" s="5"/>
      <c r="U675" s="5"/>
      <c r="V675" s="5"/>
      <c r="W675" s="5"/>
      <c r="X675" s="5"/>
      <c r="Y675" s="5"/>
      <c r="Z675" s="5"/>
    </row>
    <row r="676" spans="1:26" ht="15.75" customHeight="1">
      <c r="A676" s="1"/>
      <c r="B676" s="16"/>
      <c r="C676" s="5"/>
      <c r="D676" s="3"/>
      <c r="E676" s="4"/>
      <c r="F676" s="4"/>
      <c r="G676" s="5"/>
      <c r="H676" s="5"/>
      <c r="I676" s="5"/>
      <c r="J676" s="6"/>
      <c r="K676" s="2"/>
      <c r="L676" s="5"/>
      <c r="M676" s="32"/>
      <c r="N676" s="5"/>
      <c r="O676" s="5"/>
      <c r="P676" s="5"/>
      <c r="Q676" s="5"/>
      <c r="R676" s="5"/>
      <c r="S676" s="5"/>
      <c r="T676" s="5"/>
      <c r="U676" s="5"/>
      <c r="V676" s="5"/>
      <c r="W676" s="5"/>
      <c r="X676" s="5"/>
      <c r="Y676" s="5"/>
      <c r="Z676" s="5"/>
    </row>
    <row r="677" spans="1:26" ht="15.75" customHeight="1">
      <c r="A677" s="1"/>
      <c r="B677" s="16"/>
      <c r="C677" s="5"/>
      <c r="D677" s="3"/>
      <c r="E677" s="4"/>
      <c r="F677" s="4"/>
      <c r="G677" s="5"/>
      <c r="H677" s="5"/>
      <c r="I677" s="5"/>
      <c r="J677" s="6"/>
      <c r="K677" s="2"/>
      <c r="L677" s="5"/>
      <c r="M677" s="32"/>
      <c r="N677" s="5"/>
      <c r="O677" s="5"/>
      <c r="P677" s="5"/>
      <c r="Q677" s="5"/>
      <c r="R677" s="5"/>
      <c r="S677" s="5"/>
      <c r="T677" s="5"/>
      <c r="U677" s="5"/>
      <c r="V677" s="5"/>
      <c r="W677" s="5"/>
      <c r="X677" s="5"/>
      <c r="Y677" s="5"/>
      <c r="Z677" s="5"/>
    </row>
    <row r="678" spans="1:26" ht="15.75" customHeight="1">
      <c r="A678" s="1"/>
      <c r="B678" s="16"/>
      <c r="C678" s="5"/>
      <c r="D678" s="3"/>
      <c r="E678" s="4"/>
      <c r="F678" s="4"/>
      <c r="G678" s="5"/>
      <c r="H678" s="5"/>
      <c r="I678" s="5"/>
      <c r="J678" s="6"/>
      <c r="K678" s="2"/>
      <c r="L678" s="5"/>
      <c r="M678" s="32"/>
      <c r="N678" s="5"/>
      <c r="O678" s="5"/>
      <c r="P678" s="5"/>
      <c r="Q678" s="5"/>
      <c r="R678" s="5"/>
      <c r="S678" s="5"/>
      <c r="T678" s="5"/>
      <c r="U678" s="5"/>
      <c r="V678" s="5"/>
      <c r="W678" s="5"/>
      <c r="X678" s="5"/>
      <c r="Y678" s="5"/>
      <c r="Z678" s="5"/>
    </row>
    <row r="679" spans="1:26" ht="15.75" customHeight="1">
      <c r="A679" s="1"/>
      <c r="B679" s="16"/>
      <c r="C679" s="5"/>
      <c r="D679" s="3"/>
      <c r="E679" s="4"/>
      <c r="F679" s="4"/>
      <c r="G679" s="5"/>
      <c r="H679" s="5"/>
      <c r="I679" s="5"/>
      <c r="J679" s="6"/>
      <c r="K679" s="2"/>
      <c r="L679" s="5"/>
      <c r="M679" s="32"/>
      <c r="N679" s="5"/>
      <c r="O679" s="5"/>
      <c r="P679" s="5"/>
      <c r="Q679" s="5"/>
      <c r="R679" s="5"/>
      <c r="S679" s="5"/>
      <c r="T679" s="5"/>
      <c r="U679" s="5"/>
      <c r="V679" s="5"/>
      <c r="W679" s="5"/>
      <c r="X679" s="5"/>
      <c r="Y679" s="5"/>
      <c r="Z679" s="5"/>
    </row>
    <row r="680" spans="1:26" ht="15.75" customHeight="1">
      <c r="A680" s="1"/>
      <c r="B680" s="16"/>
      <c r="C680" s="5"/>
      <c r="D680" s="3"/>
      <c r="E680" s="4"/>
      <c r="F680" s="4"/>
      <c r="G680" s="5"/>
      <c r="H680" s="5"/>
      <c r="I680" s="5"/>
      <c r="J680" s="6"/>
      <c r="K680" s="2"/>
      <c r="L680" s="5"/>
      <c r="M680" s="32"/>
      <c r="N680" s="5"/>
      <c r="O680" s="5"/>
      <c r="P680" s="5"/>
      <c r="Q680" s="5"/>
      <c r="R680" s="5"/>
      <c r="S680" s="5"/>
      <c r="T680" s="5"/>
      <c r="U680" s="5"/>
      <c r="V680" s="5"/>
      <c r="W680" s="5"/>
      <c r="X680" s="5"/>
      <c r="Y680" s="5"/>
      <c r="Z680" s="5"/>
    </row>
    <row r="681" spans="1:26" ht="15.75" customHeight="1">
      <c r="A681" s="1"/>
      <c r="B681" s="16"/>
      <c r="C681" s="5"/>
      <c r="D681" s="3"/>
      <c r="E681" s="4"/>
      <c r="F681" s="4"/>
      <c r="G681" s="5"/>
      <c r="H681" s="5"/>
      <c r="I681" s="5"/>
      <c r="J681" s="6"/>
      <c r="K681" s="2"/>
      <c r="L681" s="5"/>
      <c r="M681" s="32"/>
      <c r="N681" s="5"/>
      <c r="O681" s="5"/>
      <c r="P681" s="5"/>
      <c r="Q681" s="5"/>
      <c r="R681" s="5"/>
      <c r="S681" s="5"/>
      <c r="T681" s="5"/>
      <c r="U681" s="5"/>
      <c r="V681" s="5"/>
      <c r="W681" s="5"/>
      <c r="X681" s="5"/>
      <c r="Y681" s="5"/>
      <c r="Z681" s="5"/>
    </row>
    <row r="682" spans="1:26" ht="15.75" customHeight="1">
      <c r="A682" s="1"/>
      <c r="B682" s="16"/>
      <c r="C682" s="5"/>
      <c r="D682" s="3"/>
      <c r="E682" s="4"/>
      <c r="F682" s="4"/>
      <c r="G682" s="5"/>
      <c r="H682" s="5"/>
      <c r="I682" s="5"/>
      <c r="J682" s="6"/>
      <c r="K682" s="2"/>
      <c r="L682" s="5"/>
      <c r="M682" s="32"/>
      <c r="N682" s="5"/>
      <c r="O682" s="5"/>
      <c r="P682" s="5"/>
      <c r="Q682" s="5"/>
      <c r="R682" s="5"/>
      <c r="S682" s="5"/>
      <c r="T682" s="5"/>
      <c r="U682" s="5"/>
      <c r="V682" s="5"/>
      <c r="W682" s="5"/>
      <c r="X682" s="5"/>
      <c r="Y682" s="5"/>
      <c r="Z682" s="5"/>
    </row>
    <row r="683" spans="1:26" ht="15.75" customHeight="1">
      <c r="A683" s="1"/>
      <c r="B683" s="16"/>
      <c r="C683" s="5"/>
      <c r="D683" s="3"/>
      <c r="E683" s="4"/>
      <c r="F683" s="4"/>
      <c r="G683" s="5"/>
      <c r="H683" s="5"/>
      <c r="I683" s="5"/>
      <c r="J683" s="6"/>
      <c r="K683" s="2"/>
      <c r="L683" s="5"/>
      <c r="M683" s="32"/>
      <c r="N683" s="5"/>
      <c r="O683" s="5"/>
      <c r="P683" s="5"/>
      <c r="Q683" s="5"/>
      <c r="R683" s="5"/>
      <c r="S683" s="5"/>
      <c r="T683" s="5"/>
      <c r="U683" s="5"/>
      <c r="V683" s="5"/>
      <c r="W683" s="5"/>
      <c r="X683" s="5"/>
      <c r="Y683" s="5"/>
      <c r="Z683" s="5"/>
    </row>
    <row r="684" spans="1:26" ht="15.75" customHeight="1">
      <c r="A684" s="1"/>
      <c r="B684" s="16"/>
      <c r="C684" s="5"/>
      <c r="D684" s="3"/>
      <c r="E684" s="4"/>
      <c r="F684" s="4"/>
      <c r="G684" s="5"/>
      <c r="H684" s="5"/>
      <c r="I684" s="5"/>
      <c r="J684" s="6"/>
      <c r="K684" s="2"/>
      <c r="L684" s="5"/>
      <c r="M684" s="32"/>
      <c r="N684" s="5"/>
      <c r="O684" s="5"/>
      <c r="P684" s="5"/>
      <c r="Q684" s="5"/>
      <c r="R684" s="5"/>
      <c r="S684" s="5"/>
      <c r="T684" s="5"/>
      <c r="U684" s="5"/>
      <c r="V684" s="5"/>
      <c r="W684" s="5"/>
      <c r="X684" s="5"/>
      <c r="Y684" s="5"/>
      <c r="Z684" s="5"/>
    </row>
    <row r="685" spans="1:26" ht="15.75" customHeight="1">
      <c r="A685" s="1"/>
      <c r="B685" s="16"/>
      <c r="C685" s="5"/>
      <c r="D685" s="3"/>
      <c r="E685" s="4"/>
      <c r="F685" s="4"/>
      <c r="G685" s="5"/>
      <c r="H685" s="5"/>
      <c r="I685" s="5"/>
      <c r="J685" s="6"/>
      <c r="K685" s="2"/>
      <c r="L685" s="5"/>
      <c r="M685" s="32"/>
      <c r="N685" s="5"/>
      <c r="O685" s="5"/>
      <c r="P685" s="5"/>
      <c r="Q685" s="5"/>
      <c r="R685" s="5"/>
      <c r="S685" s="5"/>
      <c r="T685" s="5"/>
      <c r="U685" s="5"/>
      <c r="V685" s="5"/>
      <c r="W685" s="5"/>
      <c r="X685" s="5"/>
      <c r="Y685" s="5"/>
      <c r="Z685" s="5"/>
    </row>
    <row r="686" spans="1:26" ht="15.75" customHeight="1">
      <c r="A686" s="1"/>
      <c r="B686" s="16"/>
      <c r="C686" s="5"/>
      <c r="D686" s="3"/>
      <c r="E686" s="4"/>
      <c r="F686" s="4"/>
      <c r="G686" s="5"/>
      <c r="H686" s="5"/>
      <c r="I686" s="5"/>
      <c r="J686" s="6"/>
      <c r="K686" s="2"/>
      <c r="L686" s="5"/>
      <c r="M686" s="32"/>
      <c r="N686" s="5"/>
      <c r="O686" s="5"/>
      <c r="P686" s="5"/>
      <c r="Q686" s="5"/>
      <c r="R686" s="5"/>
      <c r="S686" s="5"/>
      <c r="T686" s="5"/>
      <c r="U686" s="5"/>
      <c r="V686" s="5"/>
      <c r="W686" s="5"/>
      <c r="X686" s="5"/>
      <c r="Y686" s="5"/>
      <c r="Z686" s="5"/>
    </row>
    <row r="687" spans="1:26" ht="15.75" customHeight="1">
      <c r="A687" s="1"/>
      <c r="B687" s="16"/>
      <c r="C687" s="5"/>
      <c r="D687" s="3"/>
      <c r="E687" s="4"/>
      <c r="F687" s="4"/>
      <c r="G687" s="5"/>
      <c r="H687" s="5"/>
      <c r="I687" s="5"/>
      <c r="J687" s="6"/>
      <c r="K687" s="2"/>
      <c r="L687" s="5"/>
      <c r="M687" s="32"/>
      <c r="N687" s="5"/>
      <c r="O687" s="5"/>
      <c r="P687" s="5"/>
      <c r="Q687" s="5"/>
      <c r="R687" s="5"/>
      <c r="S687" s="5"/>
      <c r="T687" s="5"/>
      <c r="U687" s="5"/>
      <c r="V687" s="5"/>
      <c r="W687" s="5"/>
      <c r="X687" s="5"/>
      <c r="Y687" s="5"/>
      <c r="Z687" s="5"/>
    </row>
    <row r="688" spans="1:26" ht="15.75" customHeight="1">
      <c r="A688" s="1"/>
      <c r="B688" s="16"/>
      <c r="C688" s="5"/>
      <c r="D688" s="3"/>
      <c r="E688" s="4"/>
      <c r="F688" s="4"/>
      <c r="G688" s="5"/>
      <c r="H688" s="5"/>
      <c r="I688" s="5"/>
      <c r="J688" s="6"/>
      <c r="K688" s="2"/>
      <c r="L688" s="5"/>
      <c r="M688" s="32"/>
      <c r="N688" s="5"/>
      <c r="O688" s="5"/>
      <c r="P688" s="5"/>
      <c r="Q688" s="5"/>
      <c r="R688" s="5"/>
      <c r="S688" s="5"/>
      <c r="T688" s="5"/>
      <c r="U688" s="5"/>
      <c r="V688" s="5"/>
      <c r="W688" s="5"/>
      <c r="X688" s="5"/>
      <c r="Y688" s="5"/>
      <c r="Z688" s="5"/>
    </row>
    <row r="689" spans="1:26" ht="15.75" customHeight="1">
      <c r="A689" s="1"/>
      <c r="B689" s="16"/>
      <c r="C689" s="5"/>
      <c r="D689" s="3"/>
      <c r="E689" s="4"/>
      <c r="F689" s="4"/>
      <c r="G689" s="5"/>
      <c r="H689" s="5"/>
      <c r="I689" s="5"/>
      <c r="J689" s="6"/>
      <c r="K689" s="2"/>
      <c r="L689" s="5"/>
      <c r="M689" s="32"/>
      <c r="N689" s="5"/>
      <c r="O689" s="5"/>
      <c r="P689" s="5"/>
      <c r="Q689" s="5"/>
      <c r="R689" s="5"/>
      <c r="S689" s="5"/>
      <c r="T689" s="5"/>
      <c r="U689" s="5"/>
      <c r="V689" s="5"/>
      <c r="W689" s="5"/>
      <c r="X689" s="5"/>
      <c r="Y689" s="5"/>
      <c r="Z689" s="5"/>
    </row>
    <row r="690" spans="1:26" ht="15.75" customHeight="1">
      <c r="A690" s="1"/>
      <c r="B690" s="16"/>
      <c r="C690" s="5"/>
      <c r="D690" s="3"/>
      <c r="E690" s="4"/>
      <c r="F690" s="4"/>
      <c r="G690" s="5"/>
      <c r="H690" s="5"/>
      <c r="I690" s="5"/>
      <c r="J690" s="6"/>
      <c r="K690" s="2"/>
      <c r="L690" s="5"/>
      <c r="M690" s="32"/>
      <c r="N690" s="5"/>
      <c r="O690" s="5"/>
      <c r="P690" s="5"/>
      <c r="Q690" s="5"/>
      <c r="R690" s="5"/>
      <c r="S690" s="5"/>
      <c r="T690" s="5"/>
      <c r="U690" s="5"/>
      <c r="V690" s="5"/>
      <c r="W690" s="5"/>
      <c r="X690" s="5"/>
      <c r="Y690" s="5"/>
      <c r="Z690" s="5"/>
    </row>
    <row r="691" spans="1:26" ht="15.75" customHeight="1">
      <c r="A691" s="1"/>
      <c r="B691" s="16"/>
      <c r="C691" s="5"/>
      <c r="D691" s="3"/>
      <c r="E691" s="4"/>
      <c r="F691" s="4"/>
      <c r="G691" s="5"/>
      <c r="H691" s="5"/>
      <c r="I691" s="5"/>
      <c r="J691" s="6"/>
      <c r="K691" s="2"/>
      <c r="L691" s="5"/>
      <c r="M691" s="32"/>
      <c r="N691" s="5"/>
      <c r="O691" s="5"/>
      <c r="P691" s="5"/>
      <c r="Q691" s="5"/>
      <c r="R691" s="5"/>
      <c r="S691" s="5"/>
      <c r="T691" s="5"/>
      <c r="U691" s="5"/>
      <c r="V691" s="5"/>
      <c r="W691" s="5"/>
      <c r="X691" s="5"/>
      <c r="Y691" s="5"/>
      <c r="Z691" s="5"/>
    </row>
    <row r="692" spans="1:26" ht="15.75" customHeight="1">
      <c r="A692" s="1"/>
      <c r="B692" s="16"/>
      <c r="C692" s="5"/>
      <c r="D692" s="3"/>
      <c r="E692" s="4"/>
      <c r="F692" s="4"/>
      <c r="G692" s="5"/>
      <c r="H692" s="5"/>
      <c r="I692" s="5"/>
      <c r="J692" s="6"/>
      <c r="K692" s="2"/>
      <c r="L692" s="5"/>
      <c r="M692" s="32"/>
      <c r="N692" s="5"/>
      <c r="O692" s="5"/>
      <c r="P692" s="5"/>
      <c r="Q692" s="5"/>
      <c r="R692" s="5"/>
      <c r="S692" s="5"/>
      <c r="T692" s="5"/>
      <c r="U692" s="5"/>
      <c r="V692" s="5"/>
      <c r="W692" s="5"/>
      <c r="X692" s="5"/>
      <c r="Y692" s="5"/>
      <c r="Z692" s="5"/>
    </row>
    <row r="693" spans="1:26" ht="15.75" customHeight="1">
      <c r="A693" s="1"/>
      <c r="B693" s="16"/>
      <c r="C693" s="5"/>
      <c r="D693" s="3"/>
      <c r="E693" s="4"/>
      <c r="F693" s="4"/>
      <c r="G693" s="5"/>
      <c r="H693" s="5"/>
      <c r="I693" s="5"/>
      <c r="J693" s="6"/>
      <c r="K693" s="2"/>
      <c r="L693" s="5"/>
      <c r="M693" s="32"/>
      <c r="N693" s="5"/>
      <c r="O693" s="5"/>
      <c r="P693" s="5"/>
      <c r="Q693" s="5"/>
      <c r="R693" s="5"/>
      <c r="S693" s="5"/>
      <c r="T693" s="5"/>
      <c r="U693" s="5"/>
      <c r="V693" s="5"/>
      <c r="W693" s="5"/>
      <c r="X693" s="5"/>
      <c r="Y693" s="5"/>
      <c r="Z693" s="5"/>
    </row>
    <row r="694" spans="1:26" ht="15.75" customHeight="1">
      <c r="A694" s="1"/>
      <c r="B694" s="16"/>
      <c r="C694" s="5"/>
      <c r="D694" s="3"/>
      <c r="E694" s="4"/>
      <c r="F694" s="4"/>
      <c r="G694" s="5"/>
      <c r="H694" s="5"/>
      <c r="I694" s="5"/>
      <c r="J694" s="6"/>
      <c r="K694" s="2"/>
      <c r="L694" s="5"/>
      <c r="M694" s="32"/>
      <c r="N694" s="5"/>
      <c r="O694" s="5"/>
      <c r="P694" s="5"/>
      <c r="Q694" s="5"/>
      <c r="R694" s="5"/>
      <c r="S694" s="5"/>
      <c r="T694" s="5"/>
      <c r="U694" s="5"/>
      <c r="V694" s="5"/>
      <c r="W694" s="5"/>
      <c r="X694" s="5"/>
      <c r="Y694" s="5"/>
      <c r="Z694" s="5"/>
    </row>
    <row r="695" spans="1:26" ht="15.75" customHeight="1">
      <c r="A695" s="1"/>
      <c r="B695" s="16"/>
      <c r="C695" s="5"/>
      <c r="D695" s="3"/>
      <c r="E695" s="4"/>
      <c r="F695" s="4"/>
      <c r="G695" s="5"/>
      <c r="H695" s="5"/>
      <c r="I695" s="5"/>
      <c r="J695" s="6"/>
      <c r="K695" s="2"/>
      <c r="L695" s="5"/>
      <c r="M695" s="32"/>
      <c r="N695" s="5"/>
      <c r="O695" s="5"/>
      <c r="P695" s="5"/>
      <c r="Q695" s="5"/>
      <c r="R695" s="5"/>
      <c r="S695" s="5"/>
      <c r="T695" s="5"/>
      <c r="U695" s="5"/>
      <c r="V695" s="5"/>
      <c r="W695" s="5"/>
      <c r="X695" s="5"/>
      <c r="Y695" s="5"/>
      <c r="Z695" s="5"/>
    </row>
    <row r="696" spans="1:26" ht="15.75" customHeight="1">
      <c r="A696" s="1"/>
      <c r="B696" s="16"/>
      <c r="C696" s="5"/>
      <c r="D696" s="3"/>
      <c r="E696" s="4"/>
      <c r="F696" s="4"/>
      <c r="G696" s="5"/>
      <c r="H696" s="5"/>
      <c r="I696" s="5"/>
      <c r="J696" s="6"/>
      <c r="K696" s="2"/>
      <c r="L696" s="5"/>
      <c r="M696" s="32"/>
      <c r="N696" s="5"/>
      <c r="O696" s="5"/>
      <c r="P696" s="5"/>
      <c r="Q696" s="5"/>
      <c r="R696" s="5"/>
      <c r="S696" s="5"/>
      <c r="T696" s="5"/>
      <c r="U696" s="5"/>
      <c r="V696" s="5"/>
      <c r="W696" s="5"/>
      <c r="X696" s="5"/>
      <c r="Y696" s="5"/>
      <c r="Z696" s="5"/>
    </row>
    <row r="697" spans="1:26" ht="15.75" customHeight="1">
      <c r="A697" s="1"/>
      <c r="B697" s="16"/>
      <c r="C697" s="5"/>
      <c r="D697" s="3"/>
      <c r="E697" s="4"/>
      <c r="F697" s="4"/>
      <c r="G697" s="5"/>
      <c r="H697" s="5"/>
      <c r="I697" s="5"/>
      <c r="J697" s="6"/>
      <c r="K697" s="2"/>
      <c r="L697" s="5"/>
      <c r="M697" s="32"/>
      <c r="N697" s="5"/>
      <c r="O697" s="5"/>
      <c r="P697" s="5"/>
      <c r="Q697" s="5"/>
      <c r="R697" s="5"/>
      <c r="S697" s="5"/>
      <c r="T697" s="5"/>
      <c r="U697" s="5"/>
      <c r="V697" s="5"/>
      <c r="W697" s="5"/>
      <c r="X697" s="5"/>
      <c r="Y697" s="5"/>
      <c r="Z697" s="5"/>
    </row>
    <row r="698" spans="1:26" ht="15.75" customHeight="1">
      <c r="A698" s="1"/>
      <c r="B698" s="16"/>
      <c r="C698" s="5"/>
      <c r="D698" s="3"/>
      <c r="E698" s="4"/>
      <c r="F698" s="4"/>
      <c r="G698" s="5"/>
      <c r="H698" s="5"/>
      <c r="I698" s="5"/>
      <c r="J698" s="6"/>
      <c r="K698" s="2"/>
      <c r="L698" s="5"/>
      <c r="M698" s="32"/>
      <c r="N698" s="5"/>
      <c r="O698" s="5"/>
      <c r="P698" s="5"/>
      <c r="Q698" s="5"/>
      <c r="R698" s="5"/>
      <c r="S698" s="5"/>
      <c r="T698" s="5"/>
      <c r="U698" s="5"/>
      <c r="V698" s="5"/>
      <c r="W698" s="5"/>
      <c r="X698" s="5"/>
      <c r="Y698" s="5"/>
      <c r="Z698" s="5"/>
    </row>
    <row r="699" spans="1:26" ht="15.75" customHeight="1">
      <c r="A699" s="1"/>
      <c r="B699" s="16"/>
      <c r="C699" s="5"/>
      <c r="D699" s="3"/>
      <c r="E699" s="4"/>
      <c r="F699" s="4"/>
      <c r="G699" s="5"/>
      <c r="H699" s="5"/>
      <c r="I699" s="5"/>
      <c r="J699" s="6"/>
      <c r="K699" s="2"/>
      <c r="L699" s="5"/>
      <c r="M699" s="32"/>
      <c r="N699" s="5"/>
      <c r="O699" s="5"/>
      <c r="P699" s="5"/>
      <c r="Q699" s="5"/>
      <c r="R699" s="5"/>
      <c r="S699" s="5"/>
      <c r="T699" s="5"/>
      <c r="U699" s="5"/>
      <c r="V699" s="5"/>
      <c r="W699" s="5"/>
      <c r="X699" s="5"/>
      <c r="Y699" s="5"/>
      <c r="Z699" s="5"/>
    </row>
    <row r="700" spans="1:26" ht="15.75" customHeight="1">
      <c r="A700" s="1"/>
      <c r="B700" s="16"/>
      <c r="C700" s="5"/>
      <c r="D700" s="3"/>
      <c r="E700" s="4"/>
      <c r="F700" s="4"/>
      <c r="G700" s="5"/>
      <c r="H700" s="5"/>
      <c r="I700" s="5"/>
      <c r="J700" s="6"/>
      <c r="K700" s="2"/>
      <c r="L700" s="5"/>
      <c r="M700" s="32"/>
      <c r="N700" s="5"/>
      <c r="O700" s="5"/>
      <c r="P700" s="5"/>
      <c r="Q700" s="5"/>
      <c r="R700" s="5"/>
      <c r="S700" s="5"/>
      <c r="T700" s="5"/>
      <c r="U700" s="5"/>
      <c r="V700" s="5"/>
      <c r="W700" s="5"/>
      <c r="X700" s="5"/>
      <c r="Y700" s="5"/>
      <c r="Z700" s="5"/>
    </row>
    <row r="701" spans="1:26" ht="15.75" customHeight="1">
      <c r="A701" s="1"/>
      <c r="B701" s="16"/>
      <c r="C701" s="5"/>
      <c r="D701" s="3"/>
      <c r="E701" s="4"/>
      <c r="F701" s="4"/>
      <c r="G701" s="5"/>
      <c r="H701" s="5"/>
      <c r="I701" s="5"/>
      <c r="J701" s="6"/>
      <c r="K701" s="2"/>
      <c r="L701" s="5"/>
      <c r="M701" s="32"/>
      <c r="N701" s="5"/>
      <c r="O701" s="5"/>
      <c r="P701" s="5"/>
      <c r="Q701" s="5"/>
      <c r="R701" s="5"/>
      <c r="S701" s="5"/>
      <c r="T701" s="5"/>
      <c r="U701" s="5"/>
      <c r="V701" s="5"/>
      <c r="W701" s="5"/>
      <c r="X701" s="5"/>
      <c r="Y701" s="5"/>
      <c r="Z701" s="5"/>
    </row>
    <row r="702" spans="1:26" ht="15.75" customHeight="1">
      <c r="A702" s="1"/>
      <c r="B702" s="16"/>
      <c r="C702" s="5"/>
      <c r="D702" s="3"/>
      <c r="E702" s="4"/>
      <c r="F702" s="4"/>
      <c r="G702" s="5"/>
      <c r="H702" s="5"/>
      <c r="I702" s="5"/>
      <c r="J702" s="6"/>
      <c r="K702" s="2"/>
      <c r="L702" s="5"/>
      <c r="M702" s="32"/>
      <c r="N702" s="5"/>
      <c r="O702" s="5"/>
      <c r="P702" s="5"/>
      <c r="Q702" s="5"/>
      <c r="R702" s="5"/>
      <c r="S702" s="5"/>
      <c r="T702" s="5"/>
      <c r="U702" s="5"/>
      <c r="V702" s="5"/>
      <c r="W702" s="5"/>
      <c r="X702" s="5"/>
      <c r="Y702" s="5"/>
      <c r="Z702" s="5"/>
    </row>
    <row r="703" spans="1:26" ht="15.75" customHeight="1">
      <c r="A703" s="1"/>
      <c r="B703" s="16"/>
      <c r="C703" s="5"/>
      <c r="D703" s="3"/>
      <c r="E703" s="4"/>
      <c r="F703" s="4"/>
      <c r="G703" s="5"/>
      <c r="H703" s="5"/>
      <c r="I703" s="5"/>
      <c r="J703" s="6"/>
      <c r="K703" s="2"/>
      <c r="L703" s="5"/>
      <c r="M703" s="32"/>
      <c r="N703" s="5"/>
      <c r="O703" s="5"/>
      <c r="P703" s="5"/>
      <c r="Q703" s="5"/>
      <c r="R703" s="5"/>
      <c r="S703" s="5"/>
      <c r="T703" s="5"/>
      <c r="U703" s="5"/>
      <c r="V703" s="5"/>
      <c r="W703" s="5"/>
      <c r="X703" s="5"/>
      <c r="Y703" s="5"/>
      <c r="Z703" s="5"/>
    </row>
    <row r="704" spans="1:26" ht="15.75" customHeight="1">
      <c r="A704" s="1"/>
      <c r="B704" s="16"/>
      <c r="C704" s="5"/>
      <c r="D704" s="3"/>
      <c r="E704" s="4"/>
      <c r="F704" s="4"/>
      <c r="G704" s="5"/>
      <c r="H704" s="5"/>
      <c r="I704" s="5"/>
      <c r="J704" s="6"/>
      <c r="K704" s="2"/>
      <c r="L704" s="5"/>
      <c r="M704" s="32"/>
      <c r="N704" s="5"/>
      <c r="O704" s="5"/>
      <c r="P704" s="5"/>
      <c r="Q704" s="5"/>
      <c r="R704" s="5"/>
      <c r="S704" s="5"/>
      <c r="T704" s="5"/>
      <c r="U704" s="5"/>
      <c r="V704" s="5"/>
      <c r="W704" s="5"/>
      <c r="X704" s="5"/>
      <c r="Y704" s="5"/>
      <c r="Z704" s="5"/>
    </row>
    <row r="705" spans="1:26" ht="15.75" customHeight="1">
      <c r="A705" s="1"/>
      <c r="B705" s="16"/>
      <c r="C705" s="5"/>
      <c r="D705" s="3"/>
      <c r="E705" s="4"/>
      <c r="F705" s="4"/>
      <c r="G705" s="5"/>
      <c r="H705" s="5"/>
      <c r="I705" s="5"/>
      <c r="J705" s="6"/>
      <c r="K705" s="2"/>
      <c r="L705" s="5"/>
      <c r="M705" s="32"/>
      <c r="N705" s="5"/>
      <c r="O705" s="5"/>
      <c r="P705" s="5"/>
      <c r="Q705" s="5"/>
      <c r="R705" s="5"/>
      <c r="S705" s="5"/>
      <c r="T705" s="5"/>
      <c r="U705" s="5"/>
      <c r="V705" s="5"/>
      <c r="W705" s="5"/>
      <c r="X705" s="5"/>
      <c r="Y705" s="5"/>
      <c r="Z705" s="5"/>
    </row>
    <row r="706" spans="1:26" ht="15.75" customHeight="1">
      <c r="A706" s="1"/>
      <c r="B706" s="16"/>
      <c r="C706" s="5"/>
      <c r="D706" s="3"/>
      <c r="E706" s="4"/>
      <c r="F706" s="4"/>
      <c r="G706" s="5"/>
      <c r="H706" s="5"/>
      <c r="I706" s="5"/>
      <c r="J706" s="6"/>
      <c r="K706" s="2"/>
      <c r="L706" s="5"/>
      <c r="M706" s="32"/>
      <c r="N706" s="5"/>
      <c r="O706" s="5"/>
      <c r="P706" s="5"/>
      <c r="Q706" s="5"/>
      <c r="R706" s="5"/>
      <c r="S706" s="5"/>
      <c r="T706" s="5"/>
      <c r="U706" s="5"/>
      <c r="V706" s="5"/>
      <c r="W706" s="5"/>
      <c r="X706" s="5"/>
      <c r="Y706" s="5"/>
      <c r="Z706" s="5"/>
    </row>
    <row r="707" spans="1:26" ht="15.75" customHeight="1">
      <c r="A707" s="1"/>
      <c r="B707" s="16"/>
      <c r="C707" s="5"/>
      <c r="D707" s="3"/>
      <c r="E707" s="4"/>
      <c r="F707" s="4"/>
      <c r="G707" s="5"/>
      <c r="H707" s="5"/>
      <c r="I707" s="5"/>
      <c r="J707" s="6"/>
      <c r="K707" s="2"/>
      <c r="L707" s="5"/>
      <c r="M707" s="32"/>
      <c r="N707" s="5"/>
      <c r="O707" s="5"/>
      <c r="P707" s="5"/>
      <c r="Q707" s="5"/>
      <c r="R707" s="5"/>
      <c r="S707" s="5"/>
      <c r="T707" s="5"/>
      <c r="U707" s="5"/>
      <c r="V707" s="5"/>
      <c r="W707" s="5"/>
      <c r="X707" s="5"/>
      <c r="Y707" s="5"/>
      <c r="Z707" s="5"/>
    </row>
    <row r="708" spans="1:26" ht="15.75" customHeight="1">
      <c r="A708" s="1"/>
      <c r="B708" s="16"/>
      <c r="C708" s="5"/>
      <c r="D708" s="3"/>
      <c r="E708" s="4"/>
      <c r="F708" s="4"/>
      <c r="G708" s="5"/>
      <c r="H708" s="5"/>
      <c r="I708" s="5"/>
      <c r="J708" s="6"/>
      <c r="K708" s="2"/>
      <c r="L708" s="5"/>
      <c r="M708" s="32"/>
      <c r="N708" s="5"/>
      <c r="O708" s="5"/>
      <c r="P708" s="5"/>
      <c r="Q708" s="5"/>
      <c r="R708" s="5"/>
      <c r="S708" s="5"/>
      <c r="T708" s="5"/>
      <c r="U708" s="5"/>
      <c r="V708" s="5"/>
      <c r="W708" s="5"/>
      <c r="X708" s="5"/>
      <c r="Y708" s="5"/>
      <c r="Z708" s="5"/>
    </row>
    <row r="709" spans="1:26" ht="15.75" customHeight="1">
      <c r="A709" s="1"/>
      <c r="B709" s="16"/>
      <c r="C709" s="5"/>
      <c r="D709" s="3"/>
      <c r="E709" s="4"/>
      <c r="F709" s="4"/>
      <c r="G709" s="5"/>
      <c r="H709" s="5"/>
      <c r="I709" s="5"/>
      <c r="J709" s="6"/>
      <c r="K709" s="2"/>
      <c r="L709" s="5"/>
      <c r="M709" s="32"/>
      <c r="N709" s="5"/>
      <c r="O709" s="5"/>
      <c r="P709" s="5"/>
      <c r="Q709" s="5"/>
      <c r="R709" s="5"/>
      <c r="S709" s="5"/>
      <c r="T709" s="5"/>
      <c r="U709" s="5"/>
      <c r="V709" s="5"/>
      <c r="W709" s="5"/>
      <c r="X709" s="5"/>
      <c r="Y709" s="5"/>
      <c r="Z709" s="5"/>
    </row>
    <row r="710" spans="1:26" ht="15.75" customHeight="1">
      <c r="A710" s="1"/>
      <c r="B710" s="16"/>
      <c r="C710" s="5"/>
      <c r="D710" s="3"/>
      <c r="E710" s="4"/>
      <c r="F710" s="4"/>
      <c r="G710" s="5"/>
      <c r="H710" s="5"/>
      <c r="I710" s="5"/>
      <c r="J710" s="6"/>
      <c r="K710" s="2"/>
      <c r="L710" s="5"/>
      <c r="M710" s="32"/>
      <c r="N710" s="5"/>
      <c r="O710" s="5"/>
      <c r="P710" s="5"/>
      <c r="Q710" s="5"/>
      <c r="R710" s="5"/>
      <c r="S710" s="5"/>
      <c r="T710" s="5"/>
      <c r="U710" s="5"/>
      <c r="V710" s="5"/>
      <c r="W710" s="5"/>
      <c r="X710" s="5"/>
      <c r="Y710" s="5"/>
      <c r="Z710" s="5"/>
    </row>
    <row r="711" spans="1:26" ht="15.75" customHeight="1">
      <c r="A711" s="1"/>
      <c r="B711" s="16"/>
      <c r="C711" s="5"/>
      <c r="D711" s="3"/>
      <c r="E711" s="4"/>
      <c r="F711" s="4"/>
      <c r="G711" s="5"/>
      <c r="H711" s="5"/>
      <c r="I711" s="5"/>
      <c r="J711" s="6"/>
      <c r="K711" s="2"/>
      <c r="L711" s="5"/>
      <c r="M711" s="32"/>
      <c r="N711" s="5"/>
      <c r="O711" s="5"/>
      <c r="P711" s="5"/>
      <c r="Q711" s="5"/>
      <c r="R711" s="5"/>
      <c r="S711" s="5"/>
      <c r="T711" s="5"/>
      <c r="U711" s="5"/>
      <c r="V711" s="5"/>
      <c r="W711" s="5"/>
      <c r="X711" s="5"/>
      <c r="Y711" s="5"/>
      <c r="Z711" s="5"/>
    </row>
    <row r="712" spans="1:26" ht="15.75" customHeight="1">
      <c r="A712" s="1"/>
      <c r="B712" s="16"/>
      <c r="C712" s="5"/>
      <c r="D712" s="3"/>
      <c r="E712" s="4"/>
      <c r="F712" s="4"/>
      <c r="G712" s="5"/>
      <c r="H712" s="5"/>
      <c r="I712" s="5"/>
      <c r="J712" s="6"/>
      <c r="K712" s="2"/>
      <c r="L712" s="5"/>
      <c r="M712" s="32"/>
      <c r="N712" s="5"/>
      <c r="O712" s="5"/>
      <c r="P712" s="5"/>
      <c r="Q712" s="5"/>
      <c r="R712" s="5"/>
      <c r="S712" s="5"/>
      <c r="T712" s="5"/>
      <c r="U712" s="5"/>
      <c r="V712" s="5"/>
      <c r="W712" s="5"/>
      <c r="X712" s="5"/>
      <c r="Y712" s="5"/>
      <c r="Z712" s="5"/>
    </row>
    <row r="713" spans="1:26" ht="15.75" customHeight="1">
      <c r="A713" s="1"/>
      <c r="B713" s="16"/>
      <c r="C713" s="5"/>
      <c r="D713" s="3"/>
      <c r="E713" s="4"/>
      <c r="F713" s="4"/>
      <c r="G713" s="5"/>
      <c r="H713" s="5"/>
      <c r="I713" s="5"/>
      <c r="J713" s="6"/>
      <c r="K713" s="2"/>
      <c r="L713" s="5"/>
      <c r="M713" s="32"/>
      <c r="N713" s="5"/>
      <c r="O713" s="5"/>
      <c r="P713" s="5"/>
      <c r="Q713" s="5"/>
      <c r="R713" s="5"/>
      <c r="S713" s="5"/>
      <c r="T713" s="5"/>
      <c r="U713" s="5"/>
      <c r="V713" s="5"/>
      <c r="W713" s="5"/>
      <c r="X713" s="5"/>
      <c r="Y713" s="5"/>
      <c r="Z713" s="5"/>
    </row>
    <row r="714" spans="1:26" ht="15.75" customHeight="1">
      <c r="A714" s="1"/>
      <c r="B714" s="16"/>
      <c r="C714" s="5"/>
      <c r="D714" s="3"/>
      <c r="E714" s="4"/>
      <c r="F714" s="4"/>
      <c r="G714" s="5"/>
      <c r="H714" s="5"/>
      <c r="I714" s="5"/>
      <c r="J714" s="6"/>
      <c r="K714" s="2"/>
      <c r="L714" s="5"/>
      <c r="M714" s="32"/>
      <c r="N714" s="5"/>
      <c r="O714" s="5"/>
      <c r="P714" s="5"/>
      <c r="Q714" s="5"/>
      <c r="R714" s="5"/>
      <c r="S714" s="5"/>
      <c r="T714" s="5"/>
      <c r="U714" s="5"/>
      <c r="V714" s="5"/>
      <c r="W714" s="5"/>
      <c r="X714" s="5"/>
      <c r="Y714" s="5"/>
      <c r="Z714" s="5"/>
    </row>
    <row r="715" spans="1:26" ht="15.75" customHeight="1">
      <c r="A715" s="1"/>
      <c r="B715" s="16"/>
      <c r="C715" s="5"/>
      <c r="D715" s="3"/>
      <c r="E715" s="4"/>
      <c r="F715" s="4"/>
      <c r="G715" s="5"/>
      <c r="H715" s="5"/>
      <c r="I715" s="5"/>
      <c r="J715" s="6"/>
      <c r="K715" s="2"/>
      <c r="L715" s="5"/>
      <c r="M715" s="32"/>
      <c r="N715" s="5"/>
      <c r="O715" s="5"/>
      <c r="P715" s="5"/>
      <c r="Q715" s="5"/>
      <c r="R715" s="5"/>
      <c r="S715" s="5"/>
      <c r="T715" s="5"/>
      <c r="U715" s="5"/>
      <c r="V715" s="5"/>
      <c r="W715" s="5"/>
      <c r="X715" s="5"/>
      <c r="Y715" s="5"/>
      <c r="Z715" s="5"/>
    </row>
    <row r="716" spans="1:26" ht="15.75" customHeight="1">
      <c r="A716" s="1"/>
      <c r="B716" s="16"/>
      <c r="C716" s="5"/>
      <c r="D716" s="3"/>
      <c r="E716" s="4"/>
      <c r="F716" s="4"/>
      <c r="G716" s="5"/>
      <c r="H716" s="5"/>
      <c r="I716" s="5"/>
      <c r="J716" s="6"/>
      <c r="K716" s="2"/>
      <c r="L716" s="5"/>
      <c r="M716" s="32"/>
      <c r="N716" s="5"/>
      <c r="O716" s="5"/>
      <c r="P716" s="5"/>
      <c r="Q716" s="5"/>
      <c r="R716" s="5"/>
      <c r="S716" s="5"/>
      <c r="T716" s="5"/>
      <c r="U716" s="5"/>
      <c r="V716" s="5"/>
      <c r="W716" s="5"/>
      <c r="X716" s="5"/>
      <c r="Y716" s="5"/>
      <c r="Z716" s="5"/>
    </row>
    <row r="717" spans="1:26" ht="15.75" customHeight="1">
      <c r="A717" s="1"/>
      <c r="B717" s="16"/>
      <c r="C717" s="5"/>
      <c r="D717" s="3"/>
      <c r="E717" s="4"/>
      <c r="F717" s="4"/>
      <c r="G717" s="5"/>
      <c r="H717" s="5"/>
      <c r="I717" s="5"/>
      <c r="J717" s="6"/>
      <c r="K717" s="2"/>
      <c r="L717" s="5"/>
      <c r="M717" s="32"/>
      <c r="N717" s="5"/>
      <c r="O717" s="5"/>
      <c r="P717" s="5"/>
      <c r="Q717" s="5"/>
      <c r="R717" s="5"/>
      <c r="S717" s="5"/>
      <c r="T717" s="5"/>
      <c r="U717" s="5"/>
      <c r="V717" s="5"/>
      <c r="W717" s="5"/>
      <c r="X717" s="5"/>
      <c r="Y717" s="5"/>
      <c r="Z717" s="5"/>
    </row>
    <row r="718" spans="1:26" ht="15.75" customHeight="1">
      <c r="A718" s="1"/>
      <c r="B718" s="16"/>
      <c r="C718" s="5"/>
      <c r="D718" s="3"/>
      <c r="E718" s="4"/>
      <c r="F718" s="4"/>
      <c r="G718" s="5"/>
      <c r="H718" s="5"/>
      <c r="I718" s="5"/>
      <c r="J718" s="6"/>
      <c r="K718" s="2"/>
      <c r="L718" s="5"/>
      <c r="M718" s="32"/>
      <c r="N718" s="5"/>
      <c r="O718" s="5"/>
      <c r="P718" s="5"/>
      <c r="Q718" s="5"/>
      <c r="R718" s="5"/>
      <c r="S718" s="5"/>
      <c r="T718" s="5"/>
      <c r="U718" s="5"/>
      <c r="V718" s="5"/>
      <c r="W718" s="5"/>
      <c r="X718" s="5"/>
      <c r="Y718" s="5"/>
      <c r="Z718" s="5"/>
    </row>
    <row r="719" spans="1:26" ht="15.75" customHeight="1">
      <c r="A719" s="1"/>
      <c r="B719" s="16"/>
      <c r="C719" s="5"/>
      <c r="D719" s="3"/>
      <c r="E719" s="4"/>
      <c r="F719" s="4"/>
      <c r="G719" s="5"/>
      <c r="H719" s="5"/>
      <c r="I719" s="5"/>
      <c r="J719" s="6"/>
      <c r="K719" s="2"/>
      <c r="L719" s="5"/>
      <c r="M719" s="32"/>
      <c r="N719" s="5"/>
      <c r="O719" s="5"/>
      <c r="P719" s="5"/>
      <c r="Q719" s="5"/>
      <c r="R719" s="5"/>
      <c r="S719" s="5"/>
      <c r="T719" s="5"/>
      <c r="U719" s="5"/>
      <c r="V719" s="5"/>
      <c r="W719" s="5"/>
      <c r="X719" s="5"/>
      <c r="Y719" s="5"/>
      <c r="Z719" s="5"/>
    </row>
    <row r="720" spans="1:26" ht="15.75" customHeight="1">
      <c r="A720" s="1"/>
      <c r="B720" s="16"/>
      <c r="C720" s="5"/>
      <c r="D720" s="3"/>
      <c r="E720" s="4"/>
      <c r="F720" s="4"/>
      <c r="G720" s="5"/>
      <c r="H720" s="5"/>
      <c r="I720" s="5"/>
      <c r="J720" s="6"/>
      <c r="K720" s="2"/>
      <c r="L720" s="5"/>
      <c r="M720" s="32"/>
      <c r="N720" s="5"/>
      <c r="O720" s="5"/>
      <c r="P720" s="5"/>
      <c r="Q720" s="5"/>
      <c r="R720" s="5"/>
      <c r="S720" s="5"/>
      <c r="T720" s="5"/>
      <c r="U720" s="5"/>
      <c r="V720" s="5"/>
      <c r="W720" s="5"/>
      <c r="X720" s="5"/>
      <c r="Y720" s="5"/>
      <c r="Z720" s="5"/>
    </row>
    <row r="721" spans="1:26" ht="15.75" customHeight="1">
      <c r="A721" s="1"/>
      <c r="B721" s="16"/>
      <c r="C721" s="5"/>
      <c r="D721" s="3"/>
      <c r="E721" s="4"/>
      <c r="F721" s="4"/>
      <c r="G721" s="5"/>
      <c r="H721" s="5"/>
      <c r="I721" s="5"/>
      <c r="J721" s="6"/>
      <c r="K721" s="2"/>
      <c r="L721" s="5"/>
      <c r="M721" s="32"/>
      <c r="N721" s="5"/>
      <c r="O721" s="5"/>
      <c r="P721" s="5"/>
      <c r="Q721" s="5"/>
      <c r="R721" s="5"/>
      <c r="S721" s="5"/>
      <c r="T721" s="5"/>
      <c r="U721" s="5"/>
      <c r="V721" s="5"/>
      <c r="W721" s="5"/>
      <c r="X721" s="5"/>
      <c r="Y721" s="5"/>
      <c r="Z721" s="5"/>
    </row>
    <row r="722" spans="1:26" ht="15.75" customHeight="1">
      <c r="A722" s="1"/>
      <c r="B722" s="16"/>
      <c r="C722" s="5"/>
      <c r="D722" s="3"/>
      <c r="E722" s="4"/>
      <c r="F722" s="4"/>
      <c r="G722" s="5"/>
      <c r="H722" s="5"/>
      <c r="I722" s="5"/>
      <c r="J722" s="6"/>
      <c r="K722" s="2"/>
      <c r="L722" s="5"/>
      <c r="M722" s="32"/>
      <c r="N722" s="5"/>
      <c r="O722" s="5"/>
      <c r="P722" s="5"/>
      <c r="Q722" s="5"/>
      <c r="R722" s="5"/>
      <c r="S722" s="5"/>
      <c r="T722" s="5"/>
      <c r="U722" s="5"/>
      <c r="V722" s="5"/>
      <c r="W722" s="5"/>
      <c r="X722" s="5"/>
      <c r="Y722" s="5"/>
      <c r="Z722" s="5"/>
    </row>
    <row r="723" spans="1:26" ht="15.75" customHeight="1">
      <c r="A723" s="1"/>
      <c r="B723" s="16"/>
      <c r="C723" s="5"/>
      <c r="D723" s="3"/>
      <c r="E723" s="4"/>
      <c r="F723" s="4"/>
      <c r="G723" s="5"/>
      <c r="H723" s="5"/>
      <c r="I723" s="5"/>
      <c r="J723" s="6"/>
      <c r="K723" s="2"/>
      <c r="L723" s="5"/>
      <c r="M723" s="32"/>
      <c r="N723" s="5"/>
      <c r="O723" s="5"/>
      <c r="P723" s="5"/>
      <c r="Q723" s="5"/>
      <c r="R723" s="5"/>
      <c r="S723" s="5"/>
      <c r="T723" s="5"/>
      <c r="U723" s="5"/>
      <c r="V723" s="5"/>
      <c r="W723" s="5"/>
      <c r="X723" s="5"/>
      <c r="Y723" s="5"/>
      <c r="Z723" s="5"/>
    </row>
    <row r="724" spans="1:26" ht="15.75" customHeight="1">
      <c r="A724" s="1"/>
      <c r="B724" s="16"/>
      <c r="C724" s="5"/>
      <c r="D724" s="3"/>
      <c r="E724" s="4"/>
      <c r="F724" s="4"/>
      <c r="G724" s="5"/>
      <c r="H724" s="5"/>
      <c r="I724" s="5"/>
      <c r="J724" s="6"/>
      <c r="K724" s="2"/>
      <c r="L724" s="5"/>
      <c r="M724" s="32"/>
      <c r="N724" s="5"/>
      <c r="O724" s="5"/>
      <c r="P724" s="5"/>
      <c r="Q724" s="5"/>
      <c r="R724" s="5"/>
      <c r="S724" s="5"/>
      <c r="T724" s="5"/>
      <c r="U724" s="5"/>
      <c r="V724" s="5"/>
      <c r="W724" s="5"/>
      <c r="X724" s="5"/>
      <c r="Y724" s="5"/>
      <c r="Z724" s="5"/>
    </row>
    <row r="725" spans="1:26" ht="15.75" customHeight="1">
      <c r="A725" s="1"/>
      <c r="B725" s="16"/>
      <c r="C725" s="5"/>
      <c r="D725" s="3"/>
      <c r="E725" s="4"/>
      <c r="F725" s="4"/>
      <c r="G725" s="5"/>
      <c r="H725" s="5"/>
      <c r="I725" s="5"/>
      <c r="J725" s="6"/>
      <c r="K725" s="2"/>
      <c r="L725" s="5"/>
      <c r="M725" s="32"/>
      <c r="N725" s="5"/>
      <c r="O725" s="5"/>
      <c r="P725" s="5"/>
      <c r="Q725" s="5"/>
      <c r="R725" s="5"/>
      <c r="S725" s="5"/>
      <c r="T725" s="5"/>
      <c r="U725" s="5"/>
      <c r="V725" s="5"/>
      <c r="W725" s="5"/>
      <c r="X725" s="5"/>
      <c r="Y725" s="5"/>
      <c r="Z725" s="5"/>
    </row>
    <row r="726" spans="1:26" ht="15.75" customHeight="1">
      <c r="A726" s="1"/>
      <c r="B726" s="16"/>
      <c r="C726" s="5"/>
      <c r="D726" s="3"/>
      <c r="E726" s="4"/>
      <c r="F726" s="4"/>
      <c r="G726" s="5"/>
      <c r="H726" s="5"/>
      <c r="I726" s="5"/>
      <c r="J726" s="6"/>
      <c r="K726" s="2"/>
      <c r="L726" s="5"/>
      <c r="M726" s="32"/>
      <c r="N726" s="5"/>
      <c r="O726" s="5"/>
      <c r="P726" s="5"/>
      <c r="Q726" s="5"/>
      <c r="R726" s="5"/>
      <c r="S726" s="5"/>
      <c r="T726" s="5"/>
      <c r="U726" s="5"/>
      <c r="V726" s="5"/>
      <c r="W726" s="5"/>
      <c r="X726" s="5"/>
      <c r="Y726" s="5"/>
      <c r="Z726" s="5"/>
    </row>
    <row r="727" spans="1:26" ht="15.75" customHeight="1">
      <c r="A727" s="1"/>
      <c r="B727" s="16"/>
      <c r="C727" s="5"/>
      <c r="D727" s="3"/>
      <c r="E727" s="4"/>
      <c r="F727" s="4"/>
      <c r="G727" s="5"/>
      <c r="H727" s="5"/>
      <c r="I727" s="5"/>
      <c r="J727" s="6"/>
      <c r="K727" s="2"/>
      <c r="L727" s="5"/>
      <c r="M727" s="32"/>
      <c r="N727" s="5"/>
      <c r="O727" s="5"/>
      <c r="P727" s="5"/>
      <c r="Q727" s="5"/>
      <c r="R727" s="5"/>
      <c r="S727" s="5"/>
      <c r="T727" s="5"/>
      <c r="U727" s="5"/>
      <c r="V727" s="5"/>
      <c r="W727" s="5"/>
      <c r="X727" s="5"/>
      <c r="Y727" s="5"/>
      <c r="Z727" s="5"/>
    </row>
    <row r="728" spans="1:26" ht="15.75" customHeight="1">
      <c r="A728" s="1"/>
      <c r="B728" s="16"/>
      <c r="C728" s="5"/>
      <c r="D728" s="3"/>
      <c r="E728" s="4"/>
      <c r="F728" s="4"/>
      <c r="G728" s="5"/>
      <c r="H728" s="5"/>
      <c r="I728" s="5"/>
      <c r="J728" s="6"/>
      <c r="K728" s="2"/>
      <c r="L728" s="5"/>
      <c r="M728" s="32"/>
      <c r="N728" s="5"/>
      <c r="O728" s="5"/>
      <c r="P728" s="5"/>
      <c r="Q728" s="5"/>
      <c r="R728" s="5"/>
      <c r="S728" s="5"/>
      <c r="T728" s="5"/>
      <c r="U728" s="5"/>
      <c r="V728" s="5"/>
      <c r="W728" s="5"/>
      <c r="X728" s="5"/>
      <c r="Y728" s="5"/>
      <c r="Z728" s="5"/>
    </row>
    <row r="729" spans="1:26" ht="15.75" customHeight="1">
      <c r="A729" s="1"/>
      <c r="B729" s="16"/>
      <c r="C729" s="5"/>
      <c r="D729" s="3"/>
      <c r="E729" s="4"/>
      <c r="F729" s="4"/>
      <c r="G729" s="5"/>
      <c r="H729" s="5"/>
      <c r="I729" s="5"/>
      <c r="J729" s="6"/>
      <c r="K729" s="2"/>
      <c r="L729" s="5"/>
      <c r="M729" s="32"/>
      <c r="N729" s="5"/>
      <c r="O729" s="5"/>
      <c r="P729" s="5"/>
      <c r="Q729" s="5"/>
      <c r="R729" s="5"/>
      <c r="S729" s="5"/>
      <c r="T729" s="5"/>
      <c r="U729" s="5"/>
      <c r="V729" s="5"/>
      <c r="W729" s="5"/>
      <c r="X729" s="5"/>
      <c r="Y729" s="5"/>
      <c r="Z729" s="5"/>
    </row>
    <row r="730" spans="1:26" ht="15.75" customHeight="1">
      <c r="A730" s="1"/>
      <c r="B730" s="16"/>
      <c r="C730" s="5"/>
      <c r="D730" s="3"/>
      <c r="E730" s="4"/>
      <c r="F730" s="4"/>
      <c r="G730" s="5"/>
      <c r="H730" s="5"/>
      <c r="I730" s="5"/>
      <c r="J730" s="6"/>
      <c r="K730" s="2"/>
      <c r="L730" s="5"/>
      <c r="M730" s="32"/>
      <c r="N730" s="5"/>
      <c r="O730" s="5"/>
      <c r="P730" s="5"/>
      <c r="Q730" s="5"/>
      <c r="R730" s="5"/>
      <c r="S730" s="5"/>
      <c r="T730" s="5"/>
      <c r="U730" s="5"/>
      <c r="V730" s="5"/>
      <c r="W730" s="5"/>
      <c r="X730" s="5"/>
      <c r="Y730" s="5"/>
      <c r="Z730" s="5"/>
    </row>
    <row r="731" spans="1:26" ht="15.75" customHeight="1">
      <c r="A731" s="1"/>
      <c r="B731" s="16"/>
      <c r="C731" s="5"/>
      <c r="D731" s="3"/>
      <c r="E731" s="4"/>
      <c r="F731" s="4"/>
      <c r="G731" s="5"/>
      <c r="H731" s="5"/>
      <c r="I731" s="5"/>
      <c r="J731" s="6"/>
      <c r="K731" s="2"/>
      <c r="L731" s="5"/>
      <c r="M731" s="32"/>
      <c r="N731" s="5"/>
      <c r="O731" s="5"/>
      <c r="P731" s="5"/>
      <c r="Q731" s="5"/>
      <c r="R731" s="5"/>
      <c r="S731" s="5"/>
      <c r="T731" s="5"/>
      <c r="U731" s="5"/>
      <c r="V731" s="5"/>
      <c r="W731" s="5"/>
      <c r="X731" s="5"/>
      <c r="Y731" s="5"/>
      <c r="Z731" s="5"/>
    </row>
    <row r="732" spans="1:26" ht="15.75" customHeight="1">
      <c r="A732" s="1"/>
      <c r="B732" s="16"/>
      <c r="C732" s="5"/>
      <c r="D732" s="3"/>
      <c r="E732" s="4"/>
      <c r="F732" s="4"/>
      <c r="G732" s="5"/>
      <c r="H732" s="5"/>
      <c r="I732" s="5"/>
      <c r="J732" s="6"/>
      <c r="K732" s="2"/>
      <c r="L732" s="5"/>
      <c r="M732" s="32"/>
      <c r="N732" s="5"/>
      <c r="O732" s="5"/>
      <c r="P732" s="5"/>
      <c r="Q732" s="5"/>
      <c r="R732" s="5"/>
      <c r="S732" s="5"/>
      <c r="T732" s="5"/>
      <c r="U732" s="5"/>
      <c r="V732" s="5"/>
      <c r="W732" s="5"/>
      <c r="X732" s="5"/>
      <c r="Y732" s="5"/>
      <c r="Z732" s="5"/>
    </row>
    <row r="733" spans="1:26" ht="15.75" customHeight="1">
      <c r="A733" s="1"/>
      <c r="B733" s="16"/>
      <c r="C733" s="5"/>
      <c r="D733" s="3"/>
      <c r="E733" s="4"/>
      <c r="F733" s="4"/>
      <c r="G733" s="5"/>
      <c r="H733" s="5"/>
      <c r="I733" s="5"/>
      <c r="J733" s="6"/>
      <c r="K733" s="2"/>
      <c r="L733" s="5"/>
      <c r="M733" s="32"/>
      <c r="N733" s="5"/>
      <c r="O733" s="5"/>
      <c r="P733" s="5"/>
      <c r="Q733" s="5"/>
      <c r="R733" s="5"/>
      <c r="S733" s="5"/>
      <c r="T733" s="5"/>
      <c r="U733" s="5"/>
      <c r="V733" s="5"/>
      <c r="W733" s="5"/>
      <c r="X733" s="5"/>
      <c r="Y733" s="5"/>
      <c r="Z733" s="5"/>
    </row>
    <row r="734" spans="1:26" ht="15.75" customHeight="1">
      <c r="A734" s="1"/>
      <c r="B734" s="16"/>
      <c r="C734" s="5"/>
      <c r="D734" s="3"/>
      <c r="E734" s="4"/>
      <c r="F734" s="4"/>
      <c r="G734" s="5"/>
      <c r="H734" s="5"/>
      <c r="I734" s="5"/>
      <c r="J734" s="6"/>
      <c r="K734" s="2"/>
      <c r="L734" s="5"/>
      <c r="M734" s="32"/>
      <c r="N734" s="5"/>
      <c r="O734" s="5"/>
      <c r="P734" s="5"/>
      <c r="Q734" s="5"/>
      <c r="R734" s="5"/>
      <c r="S734" s="5"/>
      <c r="T734" s="5"/>
      <c r="U734" s="5"/>
      <c r="V734" s="5"/>
      <c r="W734" s="5"/>
      <c r="X734" s="5"/>
      <c r="Y734" s="5"/>
      <c r="Z734" s="5"/>
    </row>
    <row r="735" spans="1:26" ht="15.75" customHeight="1">
      <c r="A735" s="1"/>
      <c r="B735" s="16"/>
      <c r="C735" s="5"/>
      <c r="D735" s="3"/>
      <c r="E735" s="4"/>
      <c r="F735" s="4"/>
      <c r="G735" s="5"/>
      <c r="H735" s="5"/>
      <c r="I735" s="5"/>
      <c r="J735" s="6"/>
      <c r="K735" s="2"/>
      <c r="L735" s="5"/>
      <c r="M735" s="32"/>
      <c r="N735" s="5"/>
      <c r="O735" s="5"/>
      <c r="P735" s="5"/>
      <c r="Q735" s="5"/>
      <c r="R735" s="5"/>
      <c r="S735" s="5"/>
      <c r="T735" s="5"/>
      <c r="U735" s="5"/>
      <c r="V735" s="5"/>
      <c r="W735" s="5"/>
      <c r="X735" s="5"/>
      <c r="Y735" s="5"/>
      <c r="Z735" s="5"/>
    </row>
    <row r="736" spans="1:26" ht="15.75" customHeight="1">
      <c r="A736" s="1"/>
      <c r="B736" s="16"/>
      <c r="C736" s="5"/>
      <c r="D736" s="3"/>
      <c r="E736" s="4"/>
      <c r="F736" s="4"/>
      <c r="G736" s="5"/>
      <c r="H736" s="5"/>
      <c r="I736" s="5"/>
      <c r="J736" s="6"/>
      <c r="K736" s="2"/>
      <c r="L736" s="5"/>
      <c r="M736" s="32"/>
      <c r="N736" s="5"/>
      <c r="O736" s="5"/>
      <c r="P736" s="5"/>
      <c r="Q736" s="5"/>
      <c r="R736" s="5"/>
      <c r="S736" s="5"/>
      <c r="T736" s="5"/>
      <c r="U736" s="5"/>
      <c r="V736" s="5"/>
      <c r="W736" s="5"/>
      <c r="X736" s="5"/>
      <c r="Y736" s="5"/>
      <c r="Z736" s="5"/>
    </row>
    <row r="737" spans="1:26" ht="15.75" customHeight="1">
      <c r="A737" s="1"/>
      <c r="B737" s="16"/>
      <c r="C737" s="5"/>
      <c r="D737" s="3"/>
      <c r="E737" s="4"/>
      <c r="F737" s="4"/>
      <c r="G737" s="5"/>
      <c r="H737" s="5"/>
      <c r="I737" s="5"/>
      <c r="J737" s="6"/>
      <c r="K737" s="2"/>
      <c r="L737" s="5"/>
      <c r="M737" s="32"/>
      <c r="N737" s="5"/>
      <c r="O737" s="5"/>
      <c r="P737" s="5"/>
      <c r="Q737" s="5"/>
      <c r="R737" s="5"/>
      <c r="S737" s="5"/>
      <c r="T737" s="5"/>
      <c r="U737" s="5"/>
      <c r="V737" s="5"/>
      <c r="W737" s="5"/>
      <c r="X737" s="5"/>
      <c r="Y737" s="5"/>
      <c r="Z737" s="5"/>
    </row>
    <row r="738" spans="1:26" ht="15.75" customHeight="1">
      <c r="A738" s="1"/>
      <c r="B738" s="16"/>
      <c r="C738" s="5"/>
      <c r="D738" s="3"/>
      <c r="E738" s="4"/>
      <c r="F738" s="4"/>
      <c r="G738" s="5"/>
      <c r="H738" s="5"/>
      <c r="I738" s="5"/>
      <c r="J738" s="6"/>
      <c r="K738" s="2"/>
      <c r="L738" s="5"/>
      <c r="M738" s="32"/>
      <c r="N738" s="5"/>
      <c r="O738" s="5"/>
      <c r="P738" s="5"/>
      <c r="Q738" s="5"/>
      <c r="R738" s="5"/>
      <c r="S738" s="5"/>
      <c r="T738" s="5"/>
      <c r="U738" s="5"/>
      <c r="V738" s="5"/>
      <c r="W738" s="5"/>
      <c r="X738" s="5"/>
      <c r="Y738" s="5"/>
      <c r="Z738" s="5"/>
    </row>
    <row r="739" spans="1:26" ht="15.75" customHeight="1">
      <c r="A739" s="1"/>
      <c r="B739" s="16"/>
      <c r="C739" s="5"/>
      <c r="D739" s="3"/>
      <c r="E739" s="4"/>
      <c r="F739" s="4"/>
      <c r="G739" s="5"/>
      <c r="H739" s="5"/>
      <c r="I739" s="5"/>
      <c r="J739" s="6"/>
      <c r="K739" s="2"/>
      <c r="L739" s="5"/>
      <c r="M739" s="32"/>
      <c r="N739" s="5"/>
      <c r="O739" s="5"/>
      <c r="P739" s="5"/>
      <c r="Q739" s="5"/>
      <c r="R739" s="5"/>
      <c r="S739" s="5"/>
      <c r="T739" s="5"/>
      <c r="U739" s="5"/>
      <c r="V739" s="5"/>
      <c r="W739" s="5"/>
      <c r="X739" s="5"/>
      <c r="Y739" s="5"/>
      <c r="Z739" s="5"/>
    </row>
    <row r="740" spans="1:26" ht="15.75" customHeight="1">
      <c r="A740" s="1"/>
      <c r="B740" s="16"/>
      <c r="C740" s="5"/>
      <c r="D740" s="3"/>
      <c r="E740" s="4"/>
      <c r="F740" s="4"/>
      <c r="G740" s="5"/>
      <c r="H740" s="5"/>
      <c r="I740" s="5"/>
      <c r="J740" s="6"/>
      <c r="K740" s="2"/>
      <c r="L740" s="5"/>
      <c r="M740" s="32"/>
      <c r="N740" s="5"/>
      <c r="O740" s="5"/>
      <c r="P740" s="5"/>
      <c r="Q740" s="5"/>
      <c r="R740" s="5"/>
      <c r="S740" s="5"/>
      <c r="T740" s="5"/>
      <c r="U740" s="5"/>
      <c r="V740" s="5"/>
      <c r="W740" s="5"/>
      <c r="X740" s="5"/>
      <c r="Y740" s="5"/>
      <c r="Z740" s="5"/>
    </row>
    <row r="741" spans="1:26" ht="15.75" customHeight="1">
      <c r="A741" s="1"/>
      <c r="B741" s="16"/>
      <c r="C741" s="5"/>
      <c r="D741" s="3"/>
      <c r="E741" s="4"/>
      <c r="F741" s="4"/>
      <c r="G741" s="5"/>
      <c r="H741" s="5"/>
      <c r="I741" s="5"/>
      <c r="J741" s="6"/>
      <c r="K741" s="2"/>
      <c r="L741" s="5"/>
      <c r="M741" s="32"/>
      <c r="N741" s="5"/>
      <c r="O741" s="5"/>
      <c r="P741" s="5"/>
      <c r="Q741" s="5"/>
      <c r="R741" s="5"/>
      <c r="S741" s="5"/>
      <c r="T741" s="5"/>
      <c r="U741" s="5"/>
      <c r="V741" s="5"/>
      <c r="W741" s="5"/>
      <c r="X741" s="5"/>
      <c r="Y741" s="5"/>
      <c r="Z741" s="5"/>
    </row>
    <row r="742" spans="1:26" ht="15.75" customHeight="1">
      <c r="A742" s="1"/>
      <c r="B742" s="16"/>
      <c r="C742" s="5"/>
      <c r="D742" s="3"/>
      <c r="E742" s="4"/>
      <c r="F742" s="4"/>
      <c r="G742" s="5"/>
      <c r="H742" s="5"/>
      <c r="I742" s="5"/>
      <c r="J742" s="6"/>
      <c r="K742" s="2"/>
      <c r="L742" s="5"/>
      <c r="M742" s="32"/>
      <c r="N742" s="5"/>
      <c r="O742" s="5"/>
      <c r="P742" s="5"/>
      <c r="Q742" s="5"/>
      <c r="R742" s="5"/>
      <c r="S742" s="5"/>
      <c r="T742" s="5"/>
      <c r="U742" s="5"/>
      <c r="V742" s="5"/>
      <c r="W742" s="5"/>
      <c r="X742" s="5"/>
      <c r="Y742" s="5"/>
      <c r="Z742" s="5"/>
    </row>
    <row r="743" spans="1:26" ht="15.75" customHeight="1">
      <c r="A743" s="1"/>
      <c r="B743" s="16"/>
      <c r="C743" s="5"/>
      <c r="D743" s="3"/>
      <c r="E743" s="4"/>
      <c r="F743" s="4"/>
      <c r="G743" s="5"/>
      <c r="H743" s="5"/>
      <c r="I743" s="5"/>
      <c r="J743" s="6"/>
      <c r="K743" s="2"/>
      <c r="L743" s="5"/>
      <c r="M743" s="32"/>
      <c r="N743" s="5"/>
      <c r="O743" s="5"/>
      <c r="P743" s="5"/>
      <c r="Q743" s="5"/>
      <c r="R743" s="5"/>
      <c r="S743" s="5"/>
      <c r="T743" s="5"/>
      <c r="U743" s="5"/>
      <c r="V743" s="5"/>
      <c r="W743" s="5"/>
      <c r="X743" s="5"/>
      <c r="Y743" s="5"/>
      <c r="Z743" s="5"/>
    </row>
    <row r="744" spans="1:26" ht="15.75" customHeight="1">
      <c r="A744" s="1"/>
      <c r="B744" s="16"/>
      <c r="C744" s="5"/>
      <c r="D744" s="3"/>
      <c r="E744" s="4"/>
      <c r="F744" s="4"/>
      <c r="G744" s="5"/>
      <c r="H744" s="5"/>
      <c r="I744" s="5"/>
      <c r="J744" s="6"/>
      <c r="K744" s="2"/>
      <c r="L744" s="5"/>
      <c r="M744" s="32"/>
      <c r="N744" s="5"/>
      <c r="O744" s="5"/>
      <c r="P744" s="5"/>
      <c r="Q744" s="5"/>
      <c r="R744" s="5"/>
      <c r="S744" s="5"/>
      <c r="T744" s="5"/>
      <c r="U744" s="5"/>
      <c r="V744" s="5"/>
      <c r="W744" s="5"/>
      <c r="X744" s="5"/>
      <c r="Y744" s="5"/>
      <c r="Z744" s="5"/>
    </row>
    <row r="745" spans="1:26" ht="15.75" customHeight="1">
      <c r="A745" s="1"/>
      <c r="B745" s="16"/>
      <c r="C745" s="5"/>
      <c r="D745" s="3"/>
      <c r="E745" s="4"/>
      <c r="F745" s="4"/>
      <c r="G745" s="5"/>
      <c r="H745" s="5"/>
      <c r="I745" s="5"/>
      <c r="J745" s="6"/>
      <c r="K745" s="2"/>
      <c r="L745" s="5"/>
      <c r="M745" s="32"/>
      <c r="N745" s="5"/>
      <c r="O745" s="5"/>
      <c r="P745" s="5"/>
      <c r="Q745" s="5"/>
      <c r="R745" s="5"/>
      <c r="S745" s="5"/>
      <c r="T745" s="5"/>
      <c r="U745" s="5"/>
      <c r="V745" s="5"/>
      <c r="W745" s="5"/>
      <c r="X745" s="5"/>
      <c r="Y745" s="5"/>
      <c r="Z745" s="5"/>
    </row>
    <row r="746" spans="1:26" ht="15.75" customHeight="1">
      <c r="A746" s="1"/>
      <c r="B746" s="16"/>
      <c r="C746" s="5"/>
      <c r="D746" s="3"/>
      <c r="E746" s="4"/>
      <c r="F746" s="4"/>
      <c r="G746" s="5"/>
      <c r="H746" s="5"/>
      <c r="I746" s="5"/>
      <c r="J746" s="6"/>
      <c r="K746" s="2"/>
      <c r="L746" s="5"/>
      <c r="M746" s="32"/>
      <c r="N746" s="5"/>
      <c r="O746" s="5"/>
      <c r="P746" s="5"/>
      <c r="Q746" s="5"/>
      <c r="R746" s="5"/>
      <c r="S746" s="5"/>
      <c r="T746" s="5"/>
      <c r="U746" s="5"/>
      <c r="V746" s="5"/>
      <c r="W746" s="5"/>
      <c r="X746" s="5"/>
      <c r="Y746" s="5"/>
      <c r="Z746" s="5"/>
    </row>
    <row r="747" spans="1:26" ht="15.75" customHeight="1">
      <c r="A747" s="1"/>
      <c r="B747" s="16"/>
      <c r="C747" s="5"/>
      <c r="D747" s="3"/>
      <c r="E747" s="4"/>
      <c r="F747" s="4"/>
      <c r="G747" s="5"/>
      <c r="H747" s="5"/>
      <c r="I747" s="5"/>
      <c r="J747" s="6"/>
      <c r="K747" s="2"/>
      <c r="L747" s="5"/>
      <c r="M747" s="32"/>
      <c r="N747" s="5"/>
      <c r="O747" s="5"/>
      <c r="P747" s="5"/>
      <c r="Q747" s="5"/>
      <c r="R747" s="5"/>
      <c r="S747" s="5"/>
      <c r="T747" s="5"/>
      <c r="U747" s="5"/>
      <c r="V747" s="5"/>
      <c r="W747" s="5"/>
      <c r="X747" s="5"/>
      <c r="Y747" s="5"/>
      <c r="Z747" s="5"/>
    </row>
    <row r="748" spans="1:26" ht="15.75" customHeight="1">
      <c r="A748" s="1"/>
      <c r="B748" s="16"/>
      <c r="C748" s="5"/>
      <c r="D748" s="3"/>
      <c r="E748" s="4"/>
      <c r="F748" s="4"/>
      <c r="G748" s="5"/>
      <c r="H748" s="5"/>
      <c r="I748" s="5"/>
      <c r="J748" s="6"/>
      <c r="K748" s="2"/>
      <c r="L748" s="5"/>
      <c r="M748" s="32"/>
      <c r="N748" s="5"/>
      <c r="O748" s="5"/>
      <c r="P748" s="5"/>
      <c r="Q748" s="5"/>
      <c r="R748" s="5"/>
      <c r="S748" s="5"/>
      <c r="T748" s="5"/>
      <c r="U748" s="5"/>
      <c r="V748" s="5"/>
      <c r="W748" s="5"/>
      <c r="X748" s="5"/>
      <c r="Y748" s="5"/>
      <c r="Z748" s="5"/>
    </row>
    <row r="749" spans="1:26" ht="15.75" customHeight="1">
      <c r="A749" s="1"/>
      <c r="B749" s="16"/>
      <c r="C749" s="5"/>
      <c r="D749" s="3"/>
      <c r="E749" s="4"/>
      <c r="F749" s="4"/>
      <c r="G749" s="5"/>
      <c r="H749" s="5"/>
      <c r="I749" s="5"/>
      <c r="J749" s="6"/>
      <c r="K749" s="2"/>
      <c r="L749" s="5"/>
      <c r="M749" s="32"/>
      <c r="N749" s="5"/>
      <c r="O749" s="5"/>
      <c r="P749" s="5"/>
      <c r="Q749" s="5"/>
      <c r="R749" s="5"/>
      <c r="S749" s="5"/>
      <c r="T749" s="5"/>
      <c r="U749" s="5"/>
      <c r="V749" s="5"/>
      <c r="W749" s="5"/>
      <c r="X749" s="5"/>
      <c r="Y749" s="5"/>
      <c r="Z749" s="5"/>
    </row>
    <row r="750" spans="1:26" ht="15.75" customHeight="1">
      <c r="A750" s="1"/>
      <c r="B750" s="16"/>
      <c r="C750" s="5"/>
      <c r="D750" s="3"/>
      <c r="E750" s="4"/>
      <c r="F750" s="4"/>
      <c r="G750" s="5"/>
      <c r="H750" s="5"/>
      <c r="I750" s="5"/>
      <c r="J750" s="6"/>
      <c r="K750" s="2"/>
      <c r="L750" s="5"/>
      <c r="M750" s="32"/>
      <c r="N750" s="5"/>
      <c r="O750" s="5"/>
      <c r="P750" s="5"/>
      <c r="Q750" s="5"/>
      <c r="R750" s="5"/>
      <c r="S750" s="5"/>
      <c r="T750" s="5"/>
      <c r="U750" s="5"/>
      <c r="V750" s="5"/>
      <c r="W750" s="5"/>
      <c r="X750" s="5"/>
      <c r="Y750" s="5"/>
      <c r="Z750" s="5"/>
    </row>
    <row r="751" spans="1:26" ht="15.75" customHeight="1">
      <c r="A751" s="1"/>
      <c r="B751" s="16"/>
      <c r="C751" s="5"/>
      <c r="D751" s="3"/>
      <c r="E751" s="4"/>
      <c r="F751" s="4"/>
      <c r="G751" s="5"/>
      <c r="H751" s="5"/>
      <c r="I751" s="5"/>
      <c r="J751" s="6"/>
      <c r="K751" s="2"/>
      <c r="L751" s="5"/>
      <c r="M751" s="32"/>
      <c r="N751" s="5"/>
      <c r="O751" s="5"/>
      <c r="P751" s="5"/>
      <c r="Q751" s="5"/>
      <c r="R751" s="5"/>
      <c r="S751" s="5"/>
      <c r="T751" s="5"/>
      <c r="U751" s="5"/>
      <c r="V751" s="5"/>
      <c r="W751" s="5"/>
      <c r="X751" s="5"/>
      <c r="Y751" s="5"/>
      <c r="Z751" s="5"/>
    </row>
    <row r="752" spans="1:26" ht="15.75" customHeight="1">
      <c r="A752" s="1"/>
      <c r="B752" s="16"/>
      <c r="C752" s="5"/>
      <c r="D752" s="3"/>
      <c r="E752" s="4"/>
      <c r="F752" s="4"/>
      <c r="G752" s="5"/>
      <c r="H752" s="5"/>
      <c r="I752" s="5"/>
      <c r="J752" s="6"/>
      <c r="K752" s="2"/>
      <c r="L752" s="5"/>
      <c r="M752" s="32"/>
      <c r="N752" s="5"/>
      <c r="O752" s="5"/>
      <c r="P752" s="5"/>
      <c r="Q752" s="5"/>
      <c r="R752" s="5"/>
      <c r="S752" s="5"/>
      <c r="T752" s="5"/>
      <c r="U752" s="5"/>
      <c r="V752" s="5"/>
      <c r="W752" s="5"/>
      <c r="X752" s="5"/>
      <c r="Y752" s="5"/>
      <c r="Z752" s="5"/>
    </row>
    <row r="753" spans="1:26" ht="15.75" customHeight="1">
      <c r="A753" s="1"/>
      <c r="B753" s="16"/>
      <c r="C753" s="5"/>
      <c r="D753" s="3"/>
      <c r="E753" s="4"/>
      <c r="F753" s="4"/>
      <c r="G753" s="5"/>
      <c r="H753" s="5"/>
      <c r="I753" s="5"/>
      <c r="J753" s="6"/>
      <c r="K753" s="2"/>
      <c r="L753" s="5"/>
      <c r="M753" s="32"/>
      <c r="N753" s="5"/>
      <c r="O753" s="5"/>
      <c r="P753" s="5"/>
      <c r="Q753" s="5"/>
      <c r="R753" s="5"/>
      <c r="S753" s="5"/>
      <c r="T753" s="5"/>
      <c r="U753" s="5"/>
      <c r="V753" s="5"/>
      <c r="W753" s="5"/>
      <c r="X753" s="5"/>
      <c r="Y753" s="5"/>
      <c r="Z753" s="5"/>
    </row>
    <row r="754" spans="1:26" ht="15.75" customHeight="1">
      <c r="A754" s="1"/>
      <c r="B754" s="16"/>
      <c r="C754" s="5"/>
      <c r="D754" s="3"/>
      <c r="E754" s="4"/>
      <c r="F754" s="4"/>
      <c r="G754" s="5"/>
      <c r="H754" s="5"/>
      <c r="I754" s="5"/>
      <c r="J754" s="6"/>
      <c r="K754" s="2"/>
      <c r="L754" s="5"/>
      <c r="M754" s="32"/>
      <c r="N754" s="5"/>
      <c r="O754" s="5"/>
      <c r="P754" s="5"/>
      <c r="Q754" s="5"/>
      <c r="R754" s="5"/>
      <c r="S754" s="5"/>
      <c r="T754" s="5"/>
      <c r="U754" s="5"/>
      <c r="V754" s="5"/>
      <c r="W754" s="5"/>
      <c r="X754" s="5"/>
      <c r="Y754" s="5"/>
      <c r="Z754" s="5"/>
    </row>
    <row r="755" spans="1:26" ht="15.75" customHeight="1">
      <c r="A755" s="1"/>
      <c r="B755" s="16"/>
      <c r="C755" s="5"/>
      <c r="D755" s="3"/>
      <c r="E755" s="4"/>
      <c r="F755" s="4"/>
      <c r="G755" s="5"/>
      <c r="H755" s="5"/>
      <c r="I755" s="5"/>
      <c r="J755" s="6"/>
      <c r="K755" s="2"/>
      <c r="L755" s="5"/>
      <c r="M755" s="32"/>
      <c r="N755" s="5"/>
      <c r="O755" s="5"/>
      <c r="P755" s="5"/>
      <c r="Q755" s="5"/>
      <c r="R755" s="5"/>
      <c r="S755" s="5"/>
      <c r="T755" s="5"/>
      <c r="U755" s="5"/>
      <c r="V755" s="5"/>
      <c r="W755" s="5"/>
      <c r="X755" s="5"/>
      <c r="Y755" s="5"/>
      <c r="Z755" s="5"/>
    </row>
    <row r="756" spans="1:26" ht="15.75" customHeight="1">
      <c r="A756" s="1"/>
      <c r="B756" s="16"/>
      <c r="C756" s="5"/>
      <c r="D756" s="3"/>
      <c r="E756" s="4"/>
      <c r="F756" s="4"/>
      <c r="G756" s="5"/>
      <c r="H756" s="5"/>
      <c r="I756" s="5"/>
      <c r="J756" s="6"/>
      <c r="K756" s="2"/>
      <c r="L756" s="5"/>
      <c r="M756" s="32"/>
      <c r="N756" s="5"/>
      <c r="O756" s="5"/>
      <c r="P756" s="5"/>
      <c r="Q756" s="5"/>
      <c r="R756" s="5"/>
      <c r="S756" s="5"/>
      <c r="T756" s="5"/>
      <c r="U756" s="5"/>
      <c r="V756" s="5"/>
      <c r="W756" s="5"/>
      <c r="X756" s="5"/>
      <c r="Y756" s="5"/>
      <c r="Z756" s="5"/>
    </row>
    <row r="757" spans="1:26" ht="15.75" customHeight="1">
      <c r="A757" s="1"/>
      <c r="B757" s="16"/>
      <c r="C757" s="5"/>
      <c r="D757" s="3"/>
      <c r="E757" s="4"/>
      <c r="F757" s="4"/>
      <c r="G757" s="5"/>
      <c r="H757" s="5"/>
      <c r="I757" s="5"/>
      <c r="J757" s="6"/>
      <c r="K757" s="2"/>
      <c r="L757" s="5"/>
      <c r="M757" s="32"/>
      <c r="N757" s="5"/>
      <c r="O757" s="5"/>
      <c r="P757" s="5"/>
      <c r="Q757" s="5"/>
      <c r="R757" s="5"/>
      <c r="S757" s="5"/>
      <c r="T757" s="5"/>
      <c r="U757" s="5"/>
      <c r="V757" s="5"/>
      <c r="W757" s="5"/>
      <c r="X757" s="5"/>
      <c r="Y757" s="5"/>
      <c r="Z757" s="5"/>
    </row>
    <row r="758" spans="1:26" ht="15.75" customHeight="1">
      <c r="A758" s="1"/>
      <c r="B758" s="16"/>
      <c r="C758" s="5"/>
      <c r="D758" s="3"/>
      <c r="E758" s="4"/>
      <c r="F758" s="4"/>
      <c r="G758" s="5"/>
      <c r="H758" s="5"/>
      <c r="I758" s="5"/>
      <c r="J758" s="6"/>
      <c r="K758" s="2"/>
      <c r="L758" s="5"/>
      <c r="M758" s="32"/>
      <c r="N758" s="5"/>
      <c r="O758" s="5"/>
      <c r="P758" s="5"/>
      <c r="Q758" s="5"/>
      <c r="R758" s="5"/>
      <c r="S758" s="5"/>
      <c r="T758" s="5"/>
      <c r="U758" s="5"/>
      <c r="V758" s="5"/>
      <c r="W758" s="5"/>
      <c r="X758" s="5"/>
      <c r="Y758" s="5"/>
      <c r="Z758" s="5"/>
    </row>
    <row r="759" spans="1:26" ht="15.75" customHeight="1">
      <c r="A759" s="1"/>
      <c r="B759" s="16"/>
      <c r="C759" s="5"/>
      <c r="D759" s="3"/>
      <c r="E759" s="4"/>
      <c r="F759" s="4"/>
      <c r="G759" s="5"/>
      <c r="H759" s="5"/>
      <c r="I759" s="5"/>
      <c r="J759" s="6"/>
      <c r="K759" s="2"/>
      <c r="L759" s="5"/>
      <c r="M759" s="32"/>
      <c r="N759" s="5"/>
      <c r="O759" s="5"/>
      <c r="P759" s="5"/>
      <c r="Q759" s="5"/>
      <c r="R759" s="5"/>
      <c r="S759" s="5"/>
      <c r="T759" s="5"/>
      <c r="U759" s="5"/>
      <c r="V759" s="5"/>
      <c r="W759" s="5"/>
      <c r="X759" s="5"/>
      <c r="Y759" s="5"/>
      <c r="Z759" s="5"/>
    </row>
    <row r="760" spans="1:26" ht="15.75" customHeight="1">
      <c r="A760" s="1"/>
      <c r="B760" s="16"/>
      <c r="C760" s="5"/>
      <c r="D760" s="3"/>
      <c r="E760" s="4"/>
      <c r="F760" s="4"/>
      <c r="G760" s="5"/>
      <c r="H760" s="5"/>
      <c r="I760" s="5"/>
      <c r="J760" s="6"/>
      <c r="K760" s="2"/>
      <c r="L760" s="5"/>
      <c r="M760" s="32"/>
      <c r="N760" s="5"/>
      <c r="O760" s="5"/>
      <c r="P760" s="5"/>
      <c r="Q760" s="5"/>
      <c r="R760" s="5"/>
      <c r="S760" s="5"/>
      <c r="T760" s="5"/>
      <c r="U760" s="5"/>
      <c r="V760" s="5"/>
      <c r="W760" s="5"/>
      <c r="X760" s="5"/>
      <c r="Y760" s="5"/>
      <c r="Z760" s="5"/>
    </row>
    <row r="761" spans="1:26" ht="15.75" customHeight="1">
      <c r="A761" s="1"/>
      <c r="B761" s="16"/>
      <c r="C761" s="5"/>
      <c r="D761" s="3"/>
      <c r="E761" s="4"/>
      <c r="F761" s="4"/>
      <c r="G761" s="5"/>
      <c r="H761" s="5"/>
      <c r="I761" s="5"/>
      <c r="J761" s="6"/>
      <c r="K761" s="2"/>
      <c r="L761" s="5"/>
      <c r="M761" s="32"/>
      <c r="N761" s="5"/>
      <c r="O761" s="5"/>
      <c r="P761" s="5"/>
      <c r="Q761" s="5"/>
      <c r="R761" s="5"/>
      <c r="S761" s="5"/>
      <c r="T761" s="5"/>
      <c r="U761" s="5"/>
      <c r="V761" s="5"/>
      <c r="W761" s="5"/>
      <c r="X761" s="5"/>
      <c r="Y761" s="5"/>
      <c r="Z761" s="5"/>
    </row>
    <row r="762" spans="1:26" ht="15.75" customHeight="1">
      <c r="A762" s="1"/>
      <c r="B762" s="16"/>
      <c r="C762" s="5"/>
      <c r="D762" s="3"/>
      <c r="E762" s="4"/>
      <c r="F762" s="4"/>
      <c r="G762" s="5"/>
      <c r="H762" s="5"/>
      <c r="I762" s="5"/>
      <c r="J762" s="6"/>
      <c r="K762" s="2"/>
      <c r="L762" s="5"/>
      <c r="M762" s="32"/>
      <c r="N762" s="5"/>
      <c r="O762" s="5"/>
      <c r="P762" s="5"/>
      <c r="Q762" s="5"/>
      <c r="R762" s="5"/>
      <c r="S762" s="5"/>
      <c r="T762" s="5"/>
      <c r="U762" s="5"/>
      <c r="V762" s="5"/>
      <c r="W762" s="5"/>
      <c r="X762" s="5"/>
      <c r="Y762" s="5"/>
      <c r="Z762" s="5"/>
    </row>
    <row r="763" spans="1:26" ht="15.75" customHeight="1">
      <c r="A763" s="1"/>
      <c r="B763" s="16"/>
      <c r="C763" s="5"/>
      <c r="D763" s="3"/>
      <c r="E763" s="4"/>
      <c r="F763" s="4"/>
      <c r="G763" s="5"/>
      <c r="H763" s="5"/>
      <c r="I763" s="5"/>
      <c r="J763" s="6"/>
      <c r="K763" s="2"/>
      <c r="L763" s="5"/>
      <c r="M763" s="32"/>
      <c r="N763" s="5"/>
      <c r="O763" s="5"/>
      <c r="P763" s="5"/>
      <c r="Q763" s="5"/>
      <c r="R763" s="5"/>
      <c r="S763" s="5"/>
      <c r="T763" s="5"/>
      <c r="U763" s="5"/>
      <c r="V763" s="5"/>
      <c r="W763" s="5"/>
      <c r="X763" s="5"/>
      <c r="Y763" s="5"/>
      <c r="Z763" s="5"/>
    </row>
    <row r="764" spans="1:26" ht="15.75" customHeight="1">
      <c r="A764" s="1"/>
      <c r="B764" s="16"/>
      <c r="C764" s="5"/>
      <c r="D764" s="3"/>
      <c r="E764" s="4"/>
      <c r="F764" s="4"/>
      <c r="G764" s="5"/>
      <c r="H764" s="5"/>
      <c r="I764" s="5"/>
      <c r="J764" s="6"/>
      <c r="K764" s="2"/>
      <c r="L764" s="5"/>
      <c r="M764" s="32"/>
      <c r="N764" s="5"/>
      <c r="O764" s="5"/>
      <c r="P764" s="5"/>
      <c r="Q764" s="5"/>
      <c r="R764" s="5"/>
      <c r="S764" s="5"/>
      <c r="T764" s="5"/>
      <c r="U764" s="5"/>
      <c r="V764" s="5"/>
      <c r="W764" s="5"/>
      <c r="X764" s="5"/>
      <c r="Y764" s="5"/>
      <c r="Z764" s="5"/>
    </row>
    <row r="765" spans="1:26" ht="15.75" customHeight="1">
      <c r="A765" s="1"/>
      <c r="B765" s="16"/>
      <c r="C765" s="5"/>
      <c r="D765" s="3"/>
      <c r="E765" s="4"/>
      <c r="F765" s="4"/>
      <c r="G765" s="5"/>
      <c r="H765" s="5"/>
      <c r="I765" s="5"/>
      <c r="J765" s="6"/>
      <c r="K765" s="2"/>
      <c r="L765" s="5"/>
      <c r="M765" s="32"/>
      <c r="N765" s="5"/>
      <c r="O765" s="5"/>
      <c r="P765" s="5"/>
      <c r="Q765" s="5"/>
      <c r="R765" s="5"/>
      <c r="S765" s="5"/>
      <c r="T765" s="5"/>
      <c r="U765" s="5"/>
      <c r="V765" s="5"/>
      <c r="W765" s="5"/>
      <c r="X765" s="5"/>
      <c r="Y765" s="5"/>
      <c r="Z765" s="5"/>
    </row>
    <row r="766" spans="1:26" ht="15.75" customHeight="1">
      <c r="A766" s="1"/>
      <c r="B766" s="16"/>
      <c r="C766" s="5"/>
      <c r="D766" s="3"/>
      <c r="E766" s="4"/>
      <c r="F766" s="4"/>
      <c r="G766" s="5"/>
      <c r="H766" s="5"/>
      <c r="I766" s="5"/>
      <c r="J766" s="6"/>
      <c r="K766" s="2"/>
      <c r="L766" s="5"/>
      <c r="M766" s="32"/>
      <c r="N766" s="5"/>
      <c r="O766" s="5"/>
      <c r="P766" s="5"/>
      <c r="Q766" s="5"/>
      <c r="R766" s="5"/>
      <c r="S766" s="5"/>
      <c r="T766" s="5"/>
      <c r="U766" s="5"/>
      <c r="V766" s="5"/>
      <c r="W766" s="5"/>
      <c r="X766" s="5"/>
      <c r="Y766" s="5"/>
      <c r="Z766" s="5"/>
    </row>
    <row r="767" spans="1:26" ht="15.75" customHeight="1">
      <c r="A767" s="1"/>
      <c r="B767" s="16"/>
      <c r="C767" s="5"/>
      <c r="D767" s="3"/>
      <c r="E767" s="4"/>
      <c r="F767" s="4"/>
      <c r="G767" s="5"/>
      <c r="H767" s="5"/>
      <c r="I767" s="5"/>
      <c r="J767" s="6"/>
      <c r="K767" s="2"/>
      <c r="L767" s="5"/>
      <c r="M767" s="32"/>
      <c r="N767" s="5"/>
      <c r="O767" s="5"/>
      <c r="P767" s="5"/>
      <c r="Q767" s="5"/>
      <c r="R767" s="5"/>
      <c r="S767" s="5"/>
      <c r="T767" s="5"/>
      <c r="U767" s="5"/>
      <c r="V767" s="5"/>
      <c r="W767" s="5"/>
      <c r="X767" s="5"/>
      <c r="Y767" s="5"/>
      <c r="Z767" s="5"/>
    </row>
    <row r="768" spans="1:26" ht="15.75" customHeight="1">
      <c r="A768" s="1"/>
      <c r="B768" s="16"/>
      <c r="C768" s="5"/>
      <c r="D768" s="3"/>
      <c r="E768" s="4"/>
      <c r="F768" s="4"/>
      <c r="G768" s="5"/>
      <c r="H768" s="5"/>
      <c r="I768" s="5"/>
      <c r="J768" s="6"/>
      <c r="K768" s="2"/>
      <c r="L768" s="5"/>
      <c r="M768" s="32"/>
      <c r="N768" s="5"/>
      <c r="O768" s="5"/>
      <c r="P768" s="5"/>
      <c r="Q768" s="5"/>
      <c r="R768" s="5"/>
      <c r="S768" s="5"/>
      <c r="T768" s="5"/>
      <c r="U768" s="5"/>
      <c r="V768" s="5"/>
      <c r="W768" s="5"/>
      <c r="X768" s="5"/>
      <c r="Y768" s="5"/>
      <c r="Z768" s="5"/>
    </row>
    <row r="769" spans="1:26" ht="15.75" customHeight="1">
      <c r="A769" s="1"/>
      <c r="B769" s="16"/>
      <c r="C769" s="5"/>
      <c r="D769" s="3"/>
      <c r="E769" s="4"/>
      <c r="F769" s="4"/>
      <c r="G769" s="5"/>
      <c r="H769" s="5"/>
      <c r="I769" s="5"/>
      <c r="J769" s="6"/>
      <c r="K769" s="2"/>
      <c r="L769" s="5"/>
      <c r="M769" s="32"/>
      <c r="N769" s="5"/>
      <c r="O769" s="5"/>
      <c r="P769" s="5"/>
      <c r="Q769" s="5"/>
      <c r="R769" s="5"/>
      <c r="S769" s="5"/>
      <c r="T769" s="5"/>
      <c r="U769" s="5"/>
      <c r="V769" s="5"/>
      <c r="W769" s="5"/>
      <c r="X769" s="5"/>
      <c r="Y769" s="5"/>
      <c r="Z769" s="5"/>
    </row>
    <row r="770" spans="1:26" ht="15.75" customHeight="1">
      <c r="A770" s="1"/>
      <c r="B770" s="16"/>
      <c r="C770" s="5"/>
      <c r="D770" s="3"/>
      <c r="E770" s="4"/>
      <c r="F770" s="4"/>
      <c r="G770" s="5"/>
      <c r="H770" s="5"/>
      <c r="I770" s="5"/>
      <c r="J770" s="6"/>
      <c r="K770" s="2"/>
      <c r="L770" s="5"/>
      <c r="M770" s="32"/>
      <c r="N770" s="5"/>
      <c r="O770" s="5"/>
      <c r="P770" s="5"/>
      <c r="Q770" s="5"/>
      <c r="R770" s="5"/>
      <c r="S770" s="5"/>
      <c r="T770" s="5"/>
      <c r="U770" s="5"/>
      <c r="V770" s="5"/>
      <c r="W770" s="5"/>
      <c r="X770" s="5"/>
      <c r="Y770" s="5"/>
      <c r="Z770" s="5"/>
    </row>
    <row r="771" spans="1:26" ht="15.75" customHeight="1">
      <c r="A771" s="1"/>
      <c r="B771" s="16"/>
      <c r="C771" s="5"/>
      <c r="D771" s="3"/>
      <c r="E771" s="4"/>
      <c r="F771" s="4"/>
      <c r="G771" s="5"/>
      <c r="H771" s="5"/>
      <c r="I771" s="5"/>
      <c r="J771" s="6"/>
      <c r="K771" s="2"/>
      <c r="L771" s="5"/>
      <c r="M771" s="32"/>
      <c r="N771" s="5"/>
      <c r="O771" s="5"/>
      <c r="P771" s="5"/>
      <c r="Q771" s="5"/>
      <c r="R771" s="5"/>
      <c r="S771" s="5"/>
      <c r="T771" s="5"/>
      <c r="U771" s="5"/>
      <c r="V771" s="5"/>
      <c r="W771" s="5"/>
      <c r="X771" s="5"/>
      <c r="Y771" s="5"/>
      <c r="Z771" s="5"/>
    </row>
    <row r="772" spans="1:26" ht="15.75" customHeight="1">
      <c r="A772" s="1"/>
      <c r="B772" s="16"/>
      <c r="C772" s="5"/>
      <c r="D772" s="3"/>
      <c r="E772" s="4"/>
      <c r="F772" s="4"/>
      <c r="G772" s="5"/>
      <c r="H772" s="5"/>
      <c r="I772" s="5"/>
      <c r="J772" s="6"/>
      <c r="K772" s="2"/>
      <c r="L772" s="5"/>
      <c r="M772" s="32"/>
      <c r="N772" s="5"/>
      <c r="O772" s="5"/>
      <c r="P772" s="5"/>
      <c r="Q772" s="5"/>
      <c r="R772" s="5"/>
      <c r="S772" s="5"/>
      <c r="T772" s="5"/>
      <c r="U772" s="5"/>
      <c r="V772" s="5"/>
      <c r="W772" s="5"/>
      <c r="X772" s="5"/>
      <c r="Y772" s="5"/>
      <c r="Z772" s="5"/>
    </row>
    <row r="773" spans="1:26" ht="15.75" customHeight="1">
      <c r="A773" s="1"/>
      <c r="B773" s="16"/>
      <c r="C773" s="5"/>
      <c r="D773" s="3"/>
      <c r="E773" s="4"/>
      <c r="F773" s="4"/>
      <c r="G773" s="5"/>
      <c r="H773" s="5"/>
      <c r="I773" s="5"/>
      <c r="J773" s="6"/>
      <c r="K773" s="2"/>
      <c r="L773" s="5"/>
      <c r="M773" s="32"/>
      <c r="N773" s="5"/>
      <c r="O773" s="5"/>
      <c r="P773" s="5"/>
      <c r="Q773" s="5"/>
      <c r="R773" s="5"/>
      <c r="S773" s="5"/>
      <c r="T773" s="5"/>
      <c r="U773" s="5"/>
      <c r="V773" s="5"/>
      <c r="W773" s="5"/>
      <c r="X773" s="5"/>
      <c r="Y773" s="5"/>
      <c r="Z773" s="5"/>
    </row>
    <row r="774" spans="1:26" ht="15.75" customHeight="1">
      <c r="A774" s="1"/>
      <c r="B774" s="16"/>
      <c r="C774" s="5"/>
      <c r="D774" s="3"/>
      <c r="E774" s="4"/>
      <c r="F774" s="4"/>
      <c r="G774" s="5"/>
      <c r="H774" s="5"/>
      <c r="I774" s="5"/>
      <c r="J774" s="6"/>
      <c r="K774" s="2"/>
      <c r="L774" s="5"/>
      <c r="M774" s="32"/>
      <c r="N774" s="5"/>
      <c r="O774" s="5"/>
      <c r="P774" s="5"/>
      <c r="Q774" s="5"/>
      <c r="R774" s="5"/>
      <c r="S774" s="5"/>
      <c r="T774" s="5"/>
      <c r="U774" s="5"/>
      <c r="V774" s="5"/>
      <c r="W774" s="5"/>
      <c r="X774" s="5"/>
      <c r="Y774" s="5"/>
      <c r="Z774" s="5"/>
    </row>
    <row r="775" spans="1:26" ht="15.75" customHeight="1">
      <c r="A775" s="1"/>
      <c r="B775" s="16"/>
      <c r="C775" s="5"/>
      <c r="D775" s="3"/>
      <c r="E775" s="4"/>
      <c r="F775" s="4"/>
      <c r="G775" s="5"/>
      <c r="H775" s="5"/>
      <c r="I775" s="5"/>
      <c r="J775" s="6"/>
      <c r="K775" s="2"/>
      <c r="L775" s="5"/>
      <c r="M775" s="32"/>
      <c r="N775" s="5"/>
      <c r="O775" s="5"/>
      <c r="P775" s="5"/>
      <c r="Q775" s="5"/>
      <c r="R775" s="5"/>
      <c r="S775" s="5"/>
      <c r="T775" s="5"/>
      <c r="U775" s="5"/>
      <c r="V775" s="5"/>
      <c r="W775" s="5"/>
      <c r="X775" s="5"/>
      <c r="Y775" s="5"/>
      <c r="Z775" s="5"/>
    </row>
    <row r="776" spans="1:26" ht="15.75" customHeight="1">
      <c r="A776" s="1"/>
      <c r="B776" s="16"/>
      <c r="C776" s="5"/>
      <c r="D776" s="3"/>
      <c r="E776" s="4"/>
      <c r="F776" s="4"/>
      <c r="G776" s="5"/>
      <c r="H776" s="5"/>
      <c r="I776" s="5"/>
      <c r="J776" s="6"/>
      <c r="K776" s="2"/>
      <c r="L776" s="5"/>
      <c r="M776" s="32"/>
      <c r="N776" s="5"/>
      <c r="O776" s="5"/>
      <c r="P776" s="5"/>
      <c r="Q776" s="5"/>
      <c r="R776" s="5"/>
      <c r="S776" s="5"/>
      <c r="T776" s="5"/>
      <c r="U776" s="5"/>
      <c r="V776" s="5"/>
      <c r="W776" s="5"/>
      <c r="X776" s="5"/>
      <c r="Y776" s="5"/>
      <c r="Z776" s="5"/>
    </row>
    <row r="777" spans="1:26" ht="15.75" customHeight="1">
      <c r="A777" s="1"/>
      <c r="B777" s="16"/>
      <c r="C777" s="5"/>
      <c r="D777" s="3"/>
      <c r="E777" s="4"/>
      <c r="F777" s="4"/>
      <c r="G777" s="5"/>
      <c r="H777" s="5"/>
      <c r="I777" s="5"/>
      <c r="J777" s="6"/>
      <c r="K777" s="2"/>
      <c r="L777" s="5"/>
      <c r="M777" s="32"/>
      <c r="N777" s="5"/>
      <c r="O777" s="5"/>
      <c r="P777" s="5"/>
      <c r="Q777" s="5"/>
      <c r="R777" s="5"/>
      <c r="S777" s="5"/>
      <c r="T777" s="5"/>
      <c r="U777" s="5"/>
      <c r="V777" s="5"/>
      <c r="W777" s="5"/>
      <c r="X777" s="5"/>
      <c r="Y777" s="5"/>
      <c r="Z777" s="5"/>
    </row>
    <row r="778" spans="1:26" ht="15.75" customHeight="1">
      <c r="A778" s="1"/>
      <c r="B778" s="16"/>
      <c r="C778" s="5"/>
      <c r="D778" s="3"/>
      <c r="E778" s="4"/>
      <c r="F778" s="4"/>
      <c r="G778" s="5"/>
      <c r="H778" s="5"/>
      <c r="I778" s="5"/>
      <c r="J778" s="6"/>
      <c r="K778" s="2"/>
      <c r="L778" s="5"/>
      <c r="M778" s="32"/>
      <c r="N778" s="5"/>
      <c r="O778" s="5"/>
      <c r="P778" s="5"/>
      <c r="Q778" s="5"/>
      <c r="R778" s="5"/>
      <c r="S778" s="5"/>
      <c r="T778" s="5"/>
      <c r="U778" s="5"/>
      <c r="V778" s="5"/>
      <c r="W778" s="5"/>
      <c r="X778" s="5"/>
      <c r="Y778" s="5"/>
      <c r="Z778" s="5"/>
    </row>
    <row r="779" spans="1:26" ht="15.75" customHeight="1">
      <c r="A779" s="1"/>
      <c r="B779" s="16"/>
      <c r="C779" s="5"/>
      <c r="D779" s="3"/>
      <c r="E779" s="4"/>
      <c r="F779" s="4"/>
      <c r="G779" s="5"/>
      <c r="H779" s="5"/>
      <c r="I779" s="5"/>
      <c r="J779" s="6"/>
      <c r="K779" s="2"/>
      <c r="L779" s="5"/>
      <c r="M779" s="32"/>
      <c r="N779" s="5"/>
      <c r="O779" s="5"/>
      <c r="P779" s="5"/>
      <c r="Q779" s="5"/>
      <c r="R779" s="5"/>
      <c r="S779" s="5"/>
      <c r="T779" s="5"/>
      <c r="U779" s="5"/>
      <c r="V779" s="5"/>
      <c r="W779" s="5"/>
      <c r="X779" s="5"/>
      <c r="Y779" s="5"/>
      <c r="Z779" s="5"/>
    </row>
    <row r="780" spans="1:26" ht="15.75" customHeight="1">
      <c r="A780" s="1"/>
      <c r="B780" s="16"/>
      <c r="C780" s="5"/>
      <c r="D780" s="3"/>
      <c r="E780" s="4"/>
      <c r="F780" s="4"/>
      <c r="G780" s="5"/>
      <c r="H780" s="5"/>
      <c r="I780" s="5"/>
      <c r="J780" s="6"/>
      <c r="K780" s="2"/>
      <c r="L780" s="5"/>
      <c r="M780" s="32"/>
      <c r="N780" s="5"/>
      <c r="O780" s="5"/>
      <c r="P780" s="5"/>
      <c r="Q780" s="5"/>
      <c r="R780" s="5"/>
      <c r="S780" s="5"/>
      <c r="T780" s="5"/>
      <c r="U780" s="5"/>
      <c r="V780" s="5"/>
      <c r="W780" s="5"/>
      <c r="X780" s="5"/>
      <c r="Y780" s="5"/>
      <c r="Z780" s="5"/>
    </row>
    <row r="781" spans="1:26" ht="15.75" customHeight="1">
      <c r="A781" s="1"/>
      <c r="B781" s="16"/>
      <c r="C781" s="5"/>
      <c r="D781" s="3"/>
      <c r="E781" s="4"/>
      <c r="F781" s="4"/>
      <c r="G781" s="5"/>
      <c r="H781" s="5"/>
      <c r="I781" s="5"/>
      <c r="J781" s="6"/>
      <c r="K781" s="2"/>
      <c r="L781" s="5"/>
      <c r="M781" s="32"/>
      <c r="N781" s="5"/>
      <c r="O781" s="5"/>
      <c r="P781" s="5"/>
      <c r="Q781" s="5"/>
      <c r="R781" s="5"/>
      <c r="S781" s="5"/>
      <c r="T781" s="5"/>
      <c r="U781" s="5"/>
      <c r="V781" s="5"/>
      <c r="W781" s="5"/>
      <c r="X781" s="5"/>
      <c r="Y781" s="5"/>
      <c r="Z781" s="5"/>
    </row>
    <row r="782" spans="1:26" ht="15.75" customHeight="1">
      <c r="A782" s="1"/>
      <c r="B782" s="16"/>
      <c r="C782" s="5"/>
      <c r="D782" s="3"/>
      <c r="E782" s="4"/>
      <c r="F782" s="4"/>
      <c r="G782" s="5"/>
      <c r="H782" s="5"/>
      <c r="I782" s="5"/>
      <c r="J782" s="6"/>
      <c r="K782" s="2"/>
      <c r="L782" s="5"/>
      <c r="M782" s="32"/>
      <c r="N782" s="5"/>
      <c r="O782" s="5"/>
      <c r="P782" s="5"/>
      <c r="Q782" s="5"/>
      <c r="R782" s="5"/>
      <c r="S782" s="5"/>
      <c r="T782" s="5"/>
      <c r="U782" s="5"/>
      <c r="V782" s="5"/>
      <c r="W782" s="5"/>
      <c r="X782" s="5"/>
      <c r="Y782" s="5"/>
      <c r="Z782" s="5"/>
    </row>
    <row r="783" spans="1:26" ht="15.75" customHeight="1">
      <c r="A783" s="1"/>
      <c r="B783" s="16"/>
      <c r="C783" s="5"/>
      <c r="D783" s="3"/>
      <c r="E783" s="4"/>
      <c r="F783" s="4"/>
      <c r="G783" s="5"/>
      <c r="H783" s="5"/>
      <c r="I783" s="5"/>
      <c r="J783" s="6"/>
      <c r="K783" s="2"/>
      <c r="L783" s="5"/>
      <c r="M783" s="32"/>
      <c r="N783" s="5"/>
      <c r="O783" s="5"/>
      <c r="P783" s="5"/>
      <c r="Q783" s="5"/>
      <c r="R783" s="5"/>
      <c r="S783" s="5"/>
      <c r="T783" s="5"/>
      <c r="U783" s="5"/>
      <c r="V783" s="5"/>
      <c r="W783" s="5"/>
      <c r="X783" s="5"/>
      <c r="Y783" s="5"/>
      <c r="Z783" s="5"/>
    </row>
    <row r="784" spans="1:26" ht="15.75" customHeight="1">
      <c r="A784" s="1"/>
      <c r="B784" s="16"/>
      <c r="C784" s="5"/>
      <c r="D784" s="3"/>
      <c r="E784" s="4"/>
      <c r="F784" s="4"/>
      <c r="G784" s="5"/>
      <c r="H784" s="5"/>
      <c r="I784" s="5"/>
      <c r="J784" s="6"/>
      <c r="K784" s="2"/>
      <c r="L784" s="5"/>
      <c r="M784" s="32"/>
      <c r="N784" s="5"/>
      <c r="O784" s="5"/>
      <c r="P784" s="5"/>
      <c r="Q784" s="5"/>
      <c r="R784" s="5"/>
      <c r="S784" s="5"/>
      <c r="T784" s="5"/>
      <c r="U784" s="5"/>
      <c r="V784" s="5"/>
      <c r="W784" s="5"/>
      <c r="X784" s="5"/>
      <c r="Y784" s="5"/>
      <c r="Z784" s="5"/>
    </row>
    <row r="785" spans="1:26" ht="15.75" customHeight="1">
      <c r="A785" s="1"/>
      <c r="B785" s="16"/>
      <c r="C785" s="5"/>
      <c r="D785" s="3"/>
      <c r="E785" s="4"/>
      <c r="F785" s="4"/>
      <c r="G785" s="5"/>
      <c r="H785" s="5"/>
      <c r="I785" s="5"/>
      <c r="J785" s="6"/>
      <c r="K785" s="2"/>
      <c r="L785" s="5"/>
      <c r="M785" s="32"/>
      <c r="N785" s="5"/>
      <c r="O785" s="5"/>
      <c r="P785" s="5"/>
      <c r="Q785" s="5"/>
      <c r="R785" s="5"/>
      <c r="S785" s="5"/>
      <c r="T785" s="5"/>
      <c r="U785" s="5"/>
      <c r="V785" s="5"/>
      <c r="W785" s="5"/>
      <c r="X785" s="5"/>
      <c r="Y785" s="5"/>
      <c r="Z785" s="5"/>
    </row>
    <row r="786" spans="1:26" ht="15.75" customHeight="1">
      <c r="A786" s="1"/>
      <c r="B786" s="16"/>
      <c r="C786" s="5"/>
      <c r="D786" s="3"/>
      <c r="E786" s="4"/>
      <c r="F786" s="4"/>
      <c r="G786" s="5"/>
      <c r="H786" s="5"/>
      <c r="I786" s="5"/>
      <c r="J786" s="6"/>
      <c r="K786" s="2"/>
      <c r="L786" s="5"/>
      <c r="M786" s="32"/>
      <c r="N786" s="5"/>
      <c r="O786" s="5"/>
      <c r="P786" s="5"/>
      <c r="Q786" s="5"/>
      <c r="R786" s="5"/>
      <c r="S786" s="5"/>
      <c r="T786" s="5"/>
      <c r="U786" s="5"/>
      <c r="V786" s="5"/>
      <c r="W786" s="5"/>
      <c r="X786" s="5"/>
      <c r="Y786" s="5"/>
      <c r="Z786" s="5"/>
    </row>
    <row r="787" spans="1:26" ht="15.75" customHeight="1">
      <c r="A787" s="1"/>
      <c r="B787" s="16"/>
      <c r="C787" s="5"/>
      <c r="D787" s="3"/>
      <c r="E787" s="4"/>
      <c r="F787" s="4"/>
      <c r="G787" s="5"/>
      <c r="H787" s="5"/>
      <c r="I787" s="5"/>
      <c r="J787" s="6"/>
      <c r="K787" s="2"/>
      <c r="L787" s="5"/>
      <c r="M787" s="32"/>
      <c r="N787" s="5"/>
      <c r="O787" s="5"/>
      <c r="P787" s="5"/>
      <c r="Q787" s="5"/>
      <c r="R787" s="5"/>
      <c r="S787" s="5"/>
      <c r="T787" s="5"/>
      <c r="U787" s="5"/>
      <c r="V787" s="5"/>
      <c r="W787" s="5"/>
      <c r="X787" s="5"/>
      <c r="Y787" s="5"/>
      <c r="Z787" s="5"/>
    </row>
    <row r="788" spans="1:26" ht="15.75" customHeight="1">
      <c r="A788" s="1"/>
      <c r="B788" s="16"/>
      <c r="C788" s="5"/>
      <c r="D788" s="3"/>
      <c r="E788" s="4"/>
      <c r="F788" s="4"/>
      <c r="G788" s="5"/>
      <c r="H788" s="5"/>
      <c r="I788" s="5"/>
      <c r="J788" s="6"/>
      <c r="K788" s="2"/>
      <c r="L788" s="5"/>
      <c r="M788" s="32"/>
      <c r="N788" s="5"/>
      <c r="O788" s="5"/>
      <c r="P788" s="5"/>
      <c r="Q788" s="5"/>
      <c r="R788" s="5"/>
      <c r="S788" s="5"/>
      <c r="T788" s="5"/>
      <c r="U788" s="5"/>
      <c r="V788" s="5"/>
      <c r="W788" s="5"/>
      <c r="X788" s="5"/>
      <c r="Y788" s="5"/>
      <c r="Z788" s="5"/>
    </row>
    <row r="789" spans="1:26" ht="15.75" customHeight="1">
      <c r="A789" s="1"/>
      <c r="B789" s="16"/>
      <c r="C789" s="5"/>
      <c r="D789" s="3"/>
      <c r="E789" s="4"/>
      <c r="F789" s="4"/>
      <c r="G789" s="5"/>
      <c r="H789" s="5"/>
      <c r="I789" s="5"/>
      <c r="J789" s="6"/>
      <c r="K789" s="2"/>
      <c r="L789" s="5"/>
      <c r="M789" s="32"/>
      <c r="N789" s="5"/>
      <c r="O789" s="5"/>
      <c r="P789" s="5"/>
      <c r="Q789" s="5"/>
      <c r="R789" s="5"/>
      <c r="S789" s="5"/>
      <c r="T789" s="5"/>
      <c r="U789" s="5"/>
      <c r="V789" s="5"/>
      <c r="W789" s="5"/>
      <c r="X789" s="5"/>
      <c r="Y789" s="5"/>
      <c r="Z789" s="5"/>
    </row>
    <row r="790" spans="1:26" ht="15.75" customHeight="1">
      <c r="A790" s="1"/>
      <c r="B790" s="16"/>
      <c r="C790" s="5"/>
      <c r="D790" s="3"/>
      <c r="E790" s="4"/>
      <c r="F790" s="4"/>
      <c r="G790" s="5"/>
      <c r="H790" s="5"/>
      <c r="I790" s="5"/>
      <c r="J790" s="6"/>
      <c r="K790" s="2"/>
      <c r="L790" s="5"/>
      <c r="M790" s="32"/>
      <c r="N790" s="5"/>
      <c r="O790" s="5"/>
      <c r="P790" s="5"/>
      <c r="Q790" s="5"/>
      <c r="R790" s="5"/>
      <c r="S790" s="5"/>
      <c r="T790" s="5"/>
      <c r="U790" s="5"/>
      <c r="V790" s="5"/>
      <c r="W790" s="5"/>
      <c r="X790" s="5"/>
      <c r="Y790" s="5"/>
      <c r="Z790" s="5"/>
    </row>
    <row r="791" spans="1:26" ht="15.75" customHeight="1">
      <c r="A791" s="1"/>
      <c r="B791" s="16"/>
      <c r="C791" s="5"/>
      <c r="D791" s="3"/>
      <c r="E791" s="4"/>
      <c r="F791" s="4"/>
      <c r="G791" s="5"/>
      <c r="H791" s="5"/>
      <c r="I791" s="5"/>
      <c r="J791" s="6"/>
      <c r="K791" s="2"/>
      <c r="L791" s="5"/>
      <c r="M791" s="32"/>
      <c r="N791" s="5"/>
      <c r="O791" s="5"/>
      <c r="P791" s="5"/>
      <c r="Q791" s="5"/>
      <c r="R791" s="5"/>
      <c r="S791" s="5"/>
      <c r="T791" s="5"/>
      <c r="U791" s="5"/>
      <c r="V791" s="5"/>
      <c r="W791" s="5"/>
      <c r="X791" s="5"/>
      <c r="Y791" s="5"/>
      <c r="Z791" s="5"/>
    </row>
    <row r="792" spans="1:26" ht="15.75" customHeight="1">
      <c r="A792" s="1"/>
      <c r="B792" s="16"/>
      <c r="C792" s="5"/>
      <c r="D792" s="3"/>
      <c r="E792" s="4"/>
      <c r="F792" s="4"/>
      <c r="G792" s="5"/>
      <c r="H792" s="5"/>
      <c r="I792" s="5"/>
      <c r="J792" s="6"/>
      <c r="K792" s="2"/>
      <c r="L792" s="5"/>
      <c r="M792" s="32"/>
      <c r="N792" s="5"/>
      <c r="O792" s="5"/>
      <c r="P792" s="5"/>
      <c r="Q792" s="5"/>
      <c r="R792" s="5"/>
      <c r="S792" s="5"/>
      <c r="T792" s="5"/>
      <c r="U792" s="5"/>
      <c r="V792" s="5"/>
      <c r="W792" s="5"/>
      <c r="X792" s="5"/>
      <c r="Y792" s="5"/>
      <c r="Z792" s="5"/>
    </row>
    <row r="793" spans="1:26" ht="15.75" customHeight="1">
      <c r="A793" s="1"/>
      <c r="B793" s="16"/>
      <c r="C793" s="5"/>
      <c r="D793" s="3"/>
      <c r="E793" s="4"/>
      <c r="F793" s="4"/>
      <c r="G793" s="5"/>
      <c r="H793" s="5"/>
      <c r="I793" s="5"/>
      <c r="J793" s="6"/>
      <c r="K793" s="2"/>
      <c r="L793" s="5"/>
      <c r="M793" s="32"/>
      <c r="N793" s="5"/>
      <c r="O793" s="5"/>
      <c r="P793" s="5"/>
      <c r="Q793" s="5"/>
      <c r="R793" s="5"/>
      <c r="S793" s="5"/>
      <c r="T793" s="5"/>
      <c r="U793" s="5"/>
      <c r="V793" s="5"/>
      <c r="W793" s="5"/>
      <c r="X793" s="5"/>
      <c r="Y793" s="5"/>
      <c r="Z793" s="5"/>
    </row>
    <row r="794" spans="1:26" ht="15.75" customHeight="1">
      <c r="A794" s="1"/>
      <c r="B794" s="16"/>
      <c r="C794" s="5"/>
      <c r="D794" s="3"/>
      <c r="E794" s="4"/>
      <c r="F794" s="4"/>
      <c r="G794" s="5"/>
      <c r="H794" s="5"/>
      <c r="I794" s="5"/>
      <c r="J794" s="6"/>
      <c r="K794" s="2"/>
      <c r="L794" s="5"/>
      <c r="M794" s="32"/>
      <c r="N794" s="5"/>
      <c r="O794" s="5"/>
      <c r="P794" s="5"/>
      <c r="Q794" s="5"/>
      <c r="R794" s="5"/>
      <c r="S794" s="5"/>
      <c r="T794" s="5"/>
      <c r="U794" s="5"/>
      <c r="V794" s="5"/>
      <c r="W794" s="5"/>
      <c r="X794" s="5"/>
      <c r="Y794" s="5"/>
      <c r="Z794" s="5"/>
    </row>
    <row r="795" spans="1:26" ht="15.75" customHeight="1">
      <c r="A795" s="1"/>
      <c r="B795" s="16"/>
      <c r="C795" s="5"/>
      <c r="D795" s="3"/>
      <c r="E795" s="4"/>
      <c r="F795" s="4"/>
      <c r="G795" s="5"/>
      <c r="H795" s="5"/>
      <c r="I795" s="5"/>
      <c r="J795" s="6"/>
      <c r="K795" s="2"/>
      <c r="L795" s="5"/>
      <c r="M795" s="32"/>
      <c r="N795" s="5"/>
      <c r="O795" s="5"/>
      <c r="P795" s="5"/>
      <c r="Q795" s="5"/>
      <c r="R795" s="5"/>
      <c r="S795" s="5"/>
      <c r="T795" s="5"/>
      <c r="U795" s="5"/>
      <c r="V795" s="5"/>
      <c r="W795" s="5"/>
      <c r="X795" s="5"/>
      <c r="Y795" s="5"/>
      <c r="Z795" s="5"/>
    </row>
    <row r="796" spans="1:26" ht="15.75" customHeight="1">
      <c r="A796" s="1"/>
      <c r="B796" s="16"/>
      <c r="C796" s="5"/>
      <c r="D796" s="3"/>
      <c r="E796" s="4"/>
      <c r="F796" s="4"/>
      <c r="G796" s="5"/>
      <c r="H796" s="5"/>
      <c r="I796" s="5"/>
      <c r="J796" s="6"/>
      <c r="K796" s="2"/>
      <c r="L796" s="5"/>
      <c r="M796" s="32"/>
      <c r="N796" s="5"/>
      <c r="O796" s="5"/>
      <c r="P796" s="5"/>
      <c r="Q796" s="5"/>
      <c r="R796" s="5"/>
      <c r="S796" s="5"/>
      <c r="T796" s="5"/>
      <c r="U796" s="5"/>
      <c r="V796" s="5"/>
      <c r="W796" s="5"/>
      <c r="X796" s="5"/>
      <c r="Y796" s="5"/>
      <c r="Z796" s="5"/>
    </row>
    <row r="797" spans="1:26" ht="15.75" customHeight="1">
      <c r="A797" s="1"/>
      <c r="B797" s="16"/>
      <c r="C797" s="5"/>
      <c r="D797" s="3"/>
      <c r="E797" s="4"/>
      <c r="F797" s="4"/>
      <c r="G797" s="5"/>
      <c r="H797" s="5"/>
      <c r="I797" s="5"/>
      <c r="J797" s="6"/>
      <c r="K797" s="2"/>
      <c r="L797" s="5"/>
      <c r="M797" s="32"/>
      <c r="N797" s="5"/>
      <c r="O797" s="5"/>
      <c r="P797" s="5"/>
      <c r="Q797" s="5"/>
      <c r="R797" s="5"/>
      <c r="S797" s="5"/>
      <c r="T797" s="5"/>
      <c r="U797" s="5"/>
      <c r="V797" s="5"/>
      <c r="W797" s="5"/>
      <c r="X797" s="5"/>
      <c r="Y797" s="5"/>
      <c r="Z797" s="5"/>
    </row>
    <row r="798" spans="1:26" ht="15.75" customHeight="1">
      <c r="A798" s="1"/>
      <c r="B798" s="16"/>
      <c r="C798" s="5"/>
      <c r="D798" s="3"/>
      <c r="E798" s="4"/>
      <c r="F798" s="4"/>
      <c r="G798" s="5"/>
      <c r="H798" s="5"/>
      <c r="I798" s="5"/>
      <c r="J798" s="6"/>
      <c r="K798" s="2"/>
      <c r="L798" s="5"/>
      <c r="M798" s="32"/>
      <c r="N798" s="5"/>
      <c r="O798" s="5"/>
      <c r="P798" s="5"/>
      <c r="Q798" s="5"/>
      <c r="R798" s="5"/>
      <c r="S798" s="5"/>
      <c r="T798" s="5"/>
      <c r="U798" s="5"/>
      <c r="V798" s="5"/>
      <c r="W798" s="5"/>
      <c r="X798" s="5"/>
      <c r="Y798" s="5"/>
      <c r="Z798" s="5"/>
    </row>
    <row r="799" spans="1:26" ht="15.75" customHeight="1">
      <c r="A799" s="1"/>
      <c r="B799" s="16"/>
      <c r="C799" s="5"/>
      <c r="D799" s="3"/>
      <c r="E799" s="4"/>
      <c r="F799" s="4"/>
      <c r="G799" s="5"/>
      <c r="H799" s="5"/>
      <c r="I799" s="5"/>
      <c r="J799" s="6"/>
      <c r="K799" s="2"/>
      <c r="L799" s="5"/>
      <c r="M799" s="32"/>
      <c r="N799" s="5"/>
      <c r="O799" s="5"/>
      <c r="P799" s="5"/>
      <c r="Q799" s="5"/>
      <c r="R799" s="5"/>
      <c r="S799" s="5"/>
      <c r="T799" s="5"/>
      <c r="U799" s="5"/>
      <c r="V799" s="5"/>
      <c r="W799" s="5"/>
      <c r="X799" s="5"/>
      <c r="Y799" s="5"/>
      <c r="Z799" s="5"/>
    </row>
    <row r="800" spans="1:26" ht="15.75" customHeight="1">
      <c r="A800" s="1"/>
      <c r="B800" s="16"/>
      <c r="C800" s="5"/>
      <c r="D800" s="3"/>
      <c r="E800" s="4"/>
      <c r="F800" s="4"/>
      <c r="G800" s="5"/>
      <c r="H800" s="5"/>
      <c r="I800" s="5"/>
      <c r="J800" s="6"/>
      <c r="K800" s="2"/>
      <c r="L800" s="5"/>
      <c r="M800" s="32"/>
      <c r="N800" s="5"/>
      <c r="O800" s="5"/>
      <c r="P800" s="5"/>
      <c r="Q800" s="5"/>
      <c r="R800" s="5"/>
      <c r="S800" s="5"/>
      <c r="T800" s="5"/>
      <c r="U800" s="5"/>
      <c r="V800" s="5"/>
      <c r="W800" s="5"/>
      <c r="X800" s="5"/>
      <c r="Y800" s="5"/>
      <c r="Z800" s="5"/>
    </row>
    <row r="801" spans="1:26" ht="15.75" customHeight="1">
      <c r="A801" s="1"/>
      <c r="B801" s="16"/>
      <c r="C801" s="5"/>
      <c r="D801" s="3"/>
      <c r="E801" s="4"/>
      <c r="F801" s="4"/>
      <c r="G801" s="5"/>
      <c r="H801" s="5"/>
      <c r="I801" s="5"/>
      <c r="J801" s="6"/>
      <c r="K801" s="2"/>
      <c r="L801" s="5"/>
      <c r="M801" s="32"/>
      <c r="N801" s="5"/>
      <c r="O801" s="5"/>
      <c r="P801" s="5"/>
      <c r="Q801" s="5"/>
      <c r="R801" s="5"/>
      <c r="S801" s="5"/>
      <c r="T801" s="5"/>
      <c r="U801" s="5"/>
      <c r="V801" s="5"/>
      <c r="W801" s="5"/>
      <c r="X801" s="5"/>
      <c r="Y801" s="5"/>
      <c r="Z801" s="5"/>
    </row>
    <row r="802" spans="1:26" ht="15.75" customHeight="1">
      <c r="A802" s="1"/>
      <c r="B802" s="16"/>
      <c r="C802" s="5"/>
      <c r="D802" s="3"/>
      <c r="E802" s="4"/>
      <c r="F802" s="4"/>
      <c r="G802" s="5"/>
      <c r="H802" s="5"/>
      <c r="I802" s="5"/>
      <c r="J802" s="6"/>
      <c r="K802" s="2"/>
      <c r="L802" s="5"/>
      <c r="M802" s="32"/>
      <c r="N802" s="5"/>
      <c r="O802" s="5"/>
      <c r="P802" s="5"/>
      <c r="Q802" s="5"/>
      <c r="R802" s="5"/>
      <c r="S802" s="5"/>
      <c r="T802" s="5"/>
      <c r="U802" s="5"/>
      <c r="V802" s="5"/>
      <c r="W802" s="5"/>
      <c r="X802" s="5"/>
      <c r="Y802" s="5"/>
      <c r="Z802" s="5"/>
    </row>
    <row r="803" spans="1:26" ht="15.75" customHeight="1">
      <c r="A803" s="1"/>
      <c r="B803" s="16"/>
      <c r="C803" s="5"/>
      <c r="D803" s="3"/>
      <c r="E803" s="4"/>
      <c r="F803" s="4"/>
      <c r="G803" s="5"/>
      <c r="H803" s="5"/>
      <c r="I803" s="5"/>
      <c r="J803" s="6"/>
      <c r="K803" s="2"/>
      <c r="L803" s="5"/>
      <c r="M803" s="32"/>
      <c r="N803" s="5"/>
      <c r="O803" s="5"/>
      <c r="P803" s="5"/>
      <c r="Q803" s="5"/>
      <c r="R803" s="5"/>
      <c r="S803" s="5"/>
      <c r="T803" s="5"/>
      <c r="U803" s="5"/>
      <c r="V803" s="5"/>
      <c r="W803" s="5"/>
      <c r="X803" s="5"/>
      <c r="Y803" s="5"/>
      <c r="Z803" s="5"/>
    </row>
    <row r="804" spans="1:26" ht="15.75" customHeight="1">
      <c r="A804" s="1"/>
      <c r="B804" s="16"/>
      <c r="C804" s="5"/>
      <c r="D804" s="3"/>
      <c r="E804" s="4"/>
      <c r="F804" s="4"/>
      <c r="G804" s="5"/>
      <c r="H804" s="5"/>
      <c r="I804" s="5"/>
      <c r="J804" s="6"/>
      <c r="K804" s="2"/>
      <c r="L804" s="5"/>
      <c r="M804" s="32"/>
      <c r="N804" s="5"/>
      <c r="O804" s="5"/>
      <c r="P804" s="5"/>
      <c r="Q804" s="5"/>
      <c r="R804" s="5"/>
      <c r="S804" s="5"/>
      <c r="T804" s="5"/>
      <c r="U804" s="5"/>
      <c r="V804" s="5"/>
      <c r="W804" s="5"/>
      <c r="X804" s="5"/>
      <c r="Y804" s="5"/>
      <c r="Z804" s="5"/>
    </row>
    <row r="805" spans="1:26" ht="15.75" customHeight="1">
      <c r="A805" s="1"/>
      <c r="B805" s="16"/>
      <c r="C805" s="5"/>
      <c r="D805" s="3"/>
      <c r="E805" s="4"/>
      <c r="F805" s="4"/>
      <c r="G805" s="5"/>
      <c r="H805" s="5"/>
      <c r="I805" s="5"/>
      <c r="J805" s="6"/>
      <c r="K805" s="2"/>
      <c r="L805" s="5"/>
      <c r="M805" s="32"/>
      <c r="N805" s="5"/>
      <c r="O805" s="5"/>
      <c r="P805" s="5"/>
      <c r="Q805" s="5"/>
      <c r="R805" s="5"/>
      <c r="S805" s="5"/>
      <c r="T805" s="5"/>
      <c r="U805" s="5"/>
      <c r="V805" s="5"/>
      <c r="W805" s="5"/>
      <c r="X805" s="5"/>
      <c r="Y805" s="5"/>
      <c r="Z805" s="5"/>
    </row>
    <row r="806" spans="1:26" ht="15.75" customHeight="1">
      <c r="A806" s="1"/>
      <c r="B806" s="16"/>
      <c r="C806" s="5"/>
      <c r="D806" s="3"/>
      <c r="E806" s="4"/>
      <c r="F806" s="4"/>
      <c r="G806" s="5"/>
      <c r="H806" s="5"/>
      <c r="I806" s="5"/>
      <c r="J806" s="6"/>
      <c r="K806" s="2"/>
      <c r="L806" s="5"/>
      <c r="M806" s="32"/>
      <c r="N806" s="5"/>
      <c r="O806" s="5"/>
      <c r="P806" s="5"/>
      <c r="Q806" s="5"/>
      <c r="R806" s="5"/>
      <c r="S806" s="5"/>
      <c r="T806" s="5"/>
      <c r="U806" s="5"/>
      <c r="V806" s="5"/>
      <c r="W806" s="5"/>
      <c r="X806" s="5"/>
      <c r="Y806" s="5"/>
      <c r="Z806" s="5"/>
    </row>
    <row r="807" spans="1:26" ht="15.75" customHeight="1">
      <c r="A807" s="1"/>
      <c r="B807" s="16"/>
      <c r="C807" s="5"/>
      <c r="D807" s="3"/>
      <c r="E807" s="4"/>
      <c r="F807" s="4"/>
      <c r="G807" s="5"/>
      <c r="H807" s="5"/>
      <c r="I807" s="5"/>
      <c r="J807" s="6"/>
      <c r="K807" s="2"/>
      <c r="L807" s="5"/>
      <c r="M807" s="32"/>
      <c r="N807" s="5"/>
      <c r="O807" s="5"/>
      <c r="P807" s="5"/>
      <c r="Q807" s="5"/>
      <c r="R807" s="5"/>
      <c r="S807" s="5"/>
      <c r="T807" s="5"/>
      <c r="U807" s="5"/>
      <c r="V807" s="5"/>
      <c r="W807" s="5"/>
      <c r="X807" s="5"/>
      <c r="Y807" s="5"/>
      <c r="Z807" s="5"/>
    </row>
    <row r="808" spans="1:26" ht="15.75" customHeight="1">
      <c r="A808" s="1"/>
      <c r="B808" s="16"/>
      <c r="C808" s="5"/>
      <c r="D808" s="3"/>
      <c r="E808" s="4"/>
      <c r="F808" s="4"/>
      <c r="G808" s="5"/>
      <c r="H808" s="5"/>
      <c r="I808" s="5"/>
      <c r="J808" s="6"/>
      <c r="K808" s="2"/>
      <c r="L808" s="5"/>
      <c r="M808" s="32"/>
      <c r="N808" s="5"/>
      <c r="O808" s="5"/>
      <c r="P808" s="5"/>
      <c r="Q808" s="5"/>
      <c r="R808" s="5"/>
      <c r="S808" s="5"/>
      <c r="T808" s="5"/>
      <c r="U808" s="5"/>
      <c r="V808" s="5"/>
      <c r="W808" s="5"/>
      <c r="X808" s="5"/>
      <c r="Y808" s="5"/>
      <c r="Z808" s="5"/>
    </row>
    <row r="809" spans="1:26" ht="15.75" customHeight="1">
      <c r="A809" s="1"/>
      <c r="B809" s="16"/>
      <c r="C809" s="5"/>
      <c r="D809" s="3"/>
      <c r="E809" s="4"/>
      <c r="F809" s="4"/>
      <c r="G809" s="5"/>
      <c r="H809" s="5"/>
      <c r="I809" s="5"/>
      <c r="J809" s="6"/>
      <c r="K809" s="2"/>
      <c r="L809" s="5"/>
      <c r="M809" s="32"/>
      <c r="N809" s="5"/>
      <c r="O809" s="5"/>
      <c r="P809" s="5"/>
      <c r="Q809" s="5"/>
      <c r="R809" s="5"/>
      <c r="S809" s="5"/>
      <c r="T809" s="5"/>
      <c r="U809" s="5"/>
      <c r="V809" s="5"/>
      <c r="W809" s="5"/>
      <c r="X809" s="5"/>
      <c r="Y809" s="5"/>
      <c r="Z809" s="5"/>
    </row>
    <row r="810" spans="1:26" ht="15.75" customHeight="1">
      <c r="A810" s="1"/>
      <c r="B810" s="16"/>
      <c r="C810" s="5"/>
      <c r="D810" s="3"/>
      <c r="E810" s="4"/>
      <c r="F810" s="4"/>
      <c r="G810" s="5"/>
      <c r="H810" s="5"/>
      <c r="I810" s="5"/>
      <c r="J810" s="6"/>
      <c r="K810" s="2"/>
      <c r="L810" s="5"/>
      <c r="M810" s="32"/>
      <c r="N810" s="5"/>
      <c r="O810" s="5"/>
      <c r="P810" s="5"/>
      <c r="Q810" s="5"/>
      <c r="R810" s="5"/>
      <c r="S810" s="5"/>
      <c r="T810" s="5"/>
      <c r="U810" s="5"/>
      <c r="V810" s="5"/>
      <c r="W810" s="5"/>
      <c r="X810" s="5"/>
      <c r="Y810" s="5"/>
      <c r="Z810" s="5"/>
    </row>
    <row r="811" spans="1:26" ht="15.75" customHeight="1">
      <c r="A811" s="1"/>
      <c r="B811" s="16"/>
      <c r="C811" s="5"/>
      <c r="D811" s="3"/>
      <c r="E811" s="4"/>
      <c r="F811" s="4"/>
      <c r="G811" s="5"/>
      <c r="H811" s="5"/>
      <c r="I811" s="5"/>
      <c r="J811" s="6"/>
      <c r="K811" s="2"/>
      <c r="L811" s="5"/>
      <c r="M811" s="32"/>
      <c r="N811" s="5"/>
      <c r="O811" s="5"/>
      <c r="P811" s="5"/>
      <c r="Q811" s="5"/>
      <c r="R811" s="5"/>
      <c r="S811" s="5"/>
      <c r="T811" s="5"/>
      <c r="U811" s="5"/>
      <c r="V811" s="5"/>
      <c r="W811" s="5"/>
      <c r="X811" s="5"/>
      <c r="Y811" s="5"/>
      <c r="Z811" s="5"/>
    </row>
    <row r="812" spans="1:26" ht="15.75" customHeight="1">
      <c r="A812" s="1"/>
      <c r="B812" s="16"/>
      <c r="C812" s="5"/>
      <c r="D812" s="3"/>
      <c r="E812" s="4"/>
      <c r="F812" s="4"/>
      <c r="G812" s="5"/>
      <c r="H812" s="5"/>
      <c r="I812" s="5"/>
      <c r="J812" s="6"/>
      <c r="K812" s="2"/>
      <c r="L812" s="5"/>
      <c r="M812" s="32"/>
      <c r="N812" s="5"/>
      <c r="O812" s="5"/>
      <c r="P812" s="5"/>
      <c r="Q812" s="5"/>
      <c r="R812" s="5"/>
      <c r="S812" s="5"/>
      <c r="T812" s="5"/>
      <c r="U812" s="5"/>
      <c r="V812" s="5"/>
      <c r="W812" s="5"/>
      <c r="X812" s="5"/>
      <c r="Y812" s="5"/>
      <c r="Z812" s="5"/>
    </row>
    <row r="813" spans="1:26" ht="15.75" customHeight="1">
      <c r="A813" s="1"/>
      <c r="B813" s="16"/>
      <c r="C813" s="5"/>
      <c r="D813" s="3"/>
      <c r="E813" s="4"/>
      <c r="F813" s="4"/>
      <c r="G813" s="5"/>
      <c r="H813" s="5"/>
      <c r="I813" s="5"/>
      <c r="J813" s="6"/>
      <c r="K813" s="2"/>
      <c r="L813" s="5"/>
      <c r="M813" s="32"/>
      <c r="N813" s="5"/>
      <c r="O813" s="5"/>
      <c r="P813" s="5"/>
      <c r="Q813" s="5"/>
      <c r="R813" s="5"/>
      <c r="S813" s="5"/>
      <c r="T813" s="5"/>
      <c r="U813" s="5"/>
      <c r="V813" s="5"/>
      <c r="W813" s="5"/>
      <c r="X813" s="5"/>
      <c r="Y813" s="5"/>
      <c r="Z813" s="5"/>
    </row>
    <row r="814" spans="1:26" ht="15.75" customHeight="1">
      <c r="A814" s="1"/>
      <c r="B814" s="16"/>
      <c r="C814" s="5"/>
      <c r="D814" s="3"/>
      <c r="E814" s="4"/>
      <c r="F814" s="4"/>
      <c r="G814" s="5"/>
      <c r="H814" s="5"/>
      <c r="I814" s="5"/>
      <c r="J814" s="6"/>
      <c r="K814" s="2"/>
      <c r="L814" s="5"/>
      <c r="M814" s="32"/>
      <c r="N814" s="5"/>
      <c r="O814" s="5"/>
      <c r="P814" s="5"/>
      <c r="Q814" s="5"/>
      <c r="R814" s="5"/>
      <c r="S814" s="5"/>
      <c r="T814" s="5"/>
      <c r="U814" s="5"/>
      <c r="V814" s="5"/>
      <c r="W814" s="5"/>
      <c r="X814" s="5"/>
      <c r="Y814" s="5"/>
      <c r="Z814" s="5"/>
    </row>
    <row r="815" spans="1:26" ht="15.75" customHeight="1">
      <c r="A815" s="1"/>
      <c r="B815" s="16"/>
      <c r="C815" s="5"/>
      <c r="D815" s="3"/>
      <c r="E815" s="4"/>
      <c r="F815" s="4"/>
      <c r="G815" s="5"/>
      <c r="H815" s="5"/>
      <c r="I815" s="5"/>
      <c r="J815" s="6"/>
      <c r="K815" s="2"/>
      <c r="L815" s="5"/>
      <c r="M815" s="32"/>
      <c r="N815" s="5"/>
      <c r="O815" s="5"/>
      <c r="P815" s="5"/>
      <c r="Q815" s="5"/>
      <c r="R815" s="5"/>
      <c r="S815" s="5"/>
      <c r="T815" s="5"/>
      <c r="U815" s="5"/>
      <c r="V815" s="5"/>
      <c r="W815" s="5"/>
      <c r="X815" s="5"/>
      <c r="Y815" s="5"/>
      <c r="Z815" s="5"/>
    </row>
    <row r="816" spans="1:26" ht="15.75" customHeight="1">
      <c r="A816" s="1"/>
      <c r="B816" s="16"/>
      <c r="C816" s="5"/>
      <c r="D816" s="3"/>
      <c r="E816" s="4"/>
      <c r="F816" s="4"/>
      <c r="G816" s="5"/>
      <c r="H816" s="5"/>
      <c r="I816" s="5"/>
      <c r="J816" s="6"/>
      <c r="K816" s="2"/>
      <c r="L816" s="5"/>
      <c r="M816" s="32"/>
      <c r="N816" s="5"/>
      <c r="O816" s="5"/>
      <c r="P816" s="5"/>
      <c r="Q816" s="5"/>
      <c r="R816" s="5"/>
      <c r="S816" s="5"/>
      <c r="T816" s="5"/>
      <c r="U816" s="5"/>
      <c r="V816" s="5"/>
      <c r="W816" s="5"/>
      <c r="X816" s="5"/>
      <c r="Y816" s="5"/>
      <c r="Z816" s="5"/>
    </row>
    <row r="817" spans="1:26" ht="15.75" customHeight="1">
      <c r="A817" s="1"/>
      <c r="B817" s="16"/>
      <c r="C817" s="5"/>
      <c r="D817" s="3"/>
      <c r="E817" s="4"/>
      <c r="F817" s="4"/>
      <c r="G817" s="5"/>
      <c r="H817" s="5"/>
      <c r="I817" s="5"/>
      <c r="J817" s="6"/>
      <c r="K817" s="2"/>
      <c r="L817" s="5"/>
      <c r="M817" s="32"/>
      <c r="N817" s="5"/>
      <c r="O817" s="5"/>
      <c r="P817" s="5"/>
      <c r="Q817" s="5"/>
      <c r="R817" s="5"/>
      <c r="S817" s="5"/>
      <c r="T817" s="5"/>
      <c r="U817" s="5"/>
      <c r="V817" s="5"/>
      <c r="W817" s="5"/>
      <c r="X817" s="5"/>
      <c r="Y817" s="5"/>
      <c r="Z817" s="5"/>
    </row>
    <row r="818" spans="1:26" ht="15.75" customHeight="1">
      <c r="A818" s="1"/>
      <c r="B818" s="16"/>
      <c r="C818" s="5"/>
      <c r="D818" s="3"/>
      <c r="E818" s="4"/>
      <c r="F818" s="4"/>
      <c r="G818" s="5"/>
      <c r="H818" s="5"/>
      <c r="I818" s="5"/>
      <c r="J818" s="6"/>
      <c r="K818" s="2"/>
      <c r="L818" s="5"/>
      <c r="M818" s="32"/>
      <c r="N818" s="5"/>
      <c r="O818" s="5"/>
      <c r="P818" s="5"/>
      <c r="Q818" s="5"/>
      <c r="R818" s="5"/>
      <c r="S818" s="5"/>
      <c r="T818" s="5"/>
      <c r="U818" s="5"/>
      <c r="V818" s="5"/>
      <c r="W818" s="5"/>
      <c r="X818" s="5"/>
      <c r="Y818" s="5"/>
      <c r="Z818" s="5"/>
    </row>
    <row r="819" spans="1:26" ht="15.75" customHeight="1">
      <c r="A819" s="1"/>
      <c r="B819" s="16"/>
      <c r="C819" s="5"/>
      <c r="D819" s="3"/>
      <c r="E819" s="4"/>
      <c r="F819" s="4"/>
      <c r="G819" s="5"/>
      <c r="H819" s="5"/>
      <c r="I819" s="5"/>
      <c r="J819" s="6"/>
      <c r="K819" s="2"/>
      <c r="L819" s="5"/>
      <c r="M819" s="32"/>
      <c r="N819" s="5"/>
      <c r="O819" s="5"/>
      <c r="P819" s="5"/>
      <c r="Q819" s="5"/>
      <c r="R819" s="5"/>
      <c r="S819" s="5"/>
      <c r="T819" s="5"/>
      <c r="U819" s="5"/>
      <c r="V819" s="5"/>
      <c r="W819" s="5"/>
      <c r="X819" s="5"/>
      <c r="Y819" s="5"/>
      <c r="Z819" s="5"/>
    </row>
    <row r="820" spans="1:26" ht="15.75" customHeight="1">
      <c r="A820" s="1"/>
      <c r="B820" s="16"/>
      <c r="C820" s="5"/>
      <c r="D820" s="3"/>
      <c r="E820" s="4"/>
      <c r="F820" s="4"/>
      <c r="G820" s="5"/>
      <c r="H820" s="5"/>
      <c r="I820" s="5"/>
      <c r="J820" s="6"/>
      <c r="K820" s="2"/>
      <c r="L820" s="5"/>
      <c r="M820" s="32"/>
      <c r="N820" s="5"/>
      <c r="O820" s="5"/>
      <c r="P820" s="5"/>
      <c r="Q820" s="5"/>
      <c r="R820" s="5"/>
      <c r="S820" s="5"/>
      <c r="T820" s="5"/>
      <c r="U820" s="5"/>
      <c r="V820" s="5"/>
      <c r="W820" s="5"/>
      <c r="X820" s="5"/>
      <c r="Y820" s="5"/>
      <c r="Z820" s="5"/>
    </row>
    <row r="821" spans="1:26" ht="15.75" customHeight="1">
      <c r="A821" s="1"/>
      <c r="B821" s="16"/>
      <c r="C821" s="5"/>
      <c r="D821" s="3"/>
      <c r="E821" s="4"/>
      <c r="F821" s="4"/>
      <c r="G821" s="5"/>
      <c r="H821" s="5"/>
      <c r="I821" s="5"/>
      <c r="J821" s="6"/>
      <c r="K821" s="2"/>
      <c r="L821" s="5"/>
      <c r="M821" s="32"/>
      <c r="N821" s="5"/>
      <c r="O821" s="5"/>
      <c r="P821" s="5"/>
      <c r="Q821" s="5"/>
      <c r="R821" s="5"/>
      <c r="S821" s="5"/>
      <c r="T821" s="5"/>
      <c r="U821" s="5"/>
      <c r="V821" s="5"/>
      <c r="W821" s="5"/>
      <c r="X821" s="5"/>
      <c r="Y821" s="5"/>
      <c r="Z821" s="5"/>
    </row>
    <row r="822" spans="1:26" ht="15.75" customHeight="1">
      <c r="A822" s="1"/>
      <c r="B822" s="16"/>
      <c r="C822" s="5"/>
      <c r="D822" s="3"/>
      <c r="E822" s="4"/>
      <c r="F822" s="4"/>
      <c r="G822" s="5"/>
      <c r="H822" s="5"/>
      <c r="I822" s="5"/>
      <c r="J822" s="6"/>
      <c r="K822" s="2"/>
      <c r="L822" s="5"/>
      <c r="M822" s="32"/>
      <c r="N822" s="5"/>
      <c r="O822" s="5"/>
      <c r="P822" s="5"/>
      <c r="Q822" s="5"/>
      <c r="R822" s="5"/>
      <c r="S822" s="5"/>
      <c r="T822" s="5"/>
      <c r="U822" s="5"/>
      <c r="V822" s="5"/>
      <c r="W822" s="5"/>
      <c r="X822" s="5"/>
      <c r="Y822" s="5"/>
      <c r="Z822" s="5"/>
    </row>
    <row r="823" spans="1:26" ht="15.75" customHeight="1">
      <c r="A823" s="1"/>
      <c r="B823" s="16"/>
      <c r="C823" s="5"/>
      <c r="D823" s="3"/>
      <c r="E823" s="4"/>
      <c r="F823" s="4"/>
      <c r="G823" s="5"/>
      <c r="H823" s="5"/>
      <c r="I823" s="5"/>
      <c r="J823" s="6"/>
      <c r="K823" s="2"/>
      <c r="L823" s="5"/>
      <c r="M823" s="32"/>
      <c r="N823" s="5"/>
      <c r="O823" s="5"/>
      <c r="P823" s="5"/>
      <c r="Q823" s="5"/>
      <c r="R823" s="5"/>
      <c r="S823" s="5"/>
      <c r="T823" s="5"/>
      <c r="U823" s="5"/>
      <c r="V823" s="5"/>
      <c r="W823" s="5"/>
      <c r="X823" s="5"/>
      <c r="Y823" s="5"/>
      <c r="Z823" s="5"/>
    </row>
    <row r="824" spans="1:26" ht="15.75" customHeight="1">
      <c r="A824" s="1"/>
      <c r="B824" s="16"/>
      <c r="C824" s="5"/>
      <c r="D824" s="3"/>
      <c r="E824" s="4"/>
      <c r="F824" s="4"/>
      <c r="G824" s="5"/>
      <c r="H824" s="5"/>
      <c r="I824" s="5"/>
      <c r="J824" s="6"/>
      <c r="K824" s="2"/>
      <c r="L824" s="5"/>
      <c r="M824" s="32"/>
      <c r="N824" s="5"/>
      <c r="O824" s="5"/>
      <c r="P824" s="5"/>
      <c r="Q824" s="5"/>
      <c r="R824" s="5"/>
      <c r="S824" s="5"/>
      <c r="T824" s="5"/>
      <c r="U824" s="5"/>
      <c r="V824" s="5"/>
      <c r="W824" s="5"/>
      <c r="X824" s="5"/>
      <c r="Y824" s="5"/>
      <c r="Z824" s="5"/>
    </row>
    <row r="825" spans="1:26" ht="15.75" customHeight="1">
      <c r="A825" s="1"/>
      <c r="B825" s="16"/>
      <c r="C825" s="5"/>
      <c r="D825" s="3"/>
      <c r="E825" s="4"/>
      <c r="F825" s="4"/>
      <c r="G825" s="5"/>
      <c r="H825" s="5"/>
      <c r="I825" s="5"/>
      <c r="J825" s="6"/>
      <c r="K825" s="2"/>
      <c r="L825" s="5"/>
      <c r="M825" s="32"/>
      <c r="N825" s="5"/>
      <c r="O825" s="5"/>
      <c r="P825" s="5"/>
      <c r="Q825" s="5"/>
      <c r="R825" s="5"/>
      <c r="S825" s="5"/>
      <c r="T825" s="5"/>
      <c r="U825" s="5"/>
      <c r="V825" s="5"/>
      <c r="W825" s="5"/>
      <c r="X825" s="5"/>
      <c r="Y825" s="5"/>
      <c r="Z825" s="5"/>
    </row>
    <row r="826" spans="1:26" ht="15.75" customHeight="1">
      <c r="A826" s="1"/>
      <c r="B826" s="16"/>
      <c r="C826" s="5"/>
      <c r="D826" s="3"/>
      <c r="E826" s="4"/>
      <c r="F826" s="4"/>
      <c r="G826" s="5"/>
      <c r="H826" s="5"/>
      <c r="I826" s="5"/>
      <c r="J826" s="6"/>
      <c r="K826" s="2"/>
      <c r="L826" s="5"/>
      <c r="M826" s="32"/>
      <c r="N826" s="5"/>
      <c r="O826" s="5"/>
      <c r="P826" s="5"/>
      <c r="Q826" s="5"/>
      <c r="R826" s="5"/>
      <c r="S826" s="5"/>
      <c r="T826" s="5"/>
      <c r="U826" s="5"/>
      <c r="V826" s="5"/>
      <c r="W826" s="5"/>
      <c r="X826" s="5"/>
      <c r="Y826" s="5"/>
      <c r="Z826" s="5"/>
    </row>
    <row r="827" spans="1:26" ht="15.75" customHeight="1">
      <c r="A827" s="1"/>
      <c r="B827" s="16"/>
      <c r="C827" s="5"/>
      <c r="D827" s="3"/>
      <c r="E827" s="4"/>
      <c r="F827" s="4"/>
      <c r="G827" s="5"/>
      <c r="H827" s="5"/>
      <c r="I827" s="5"/>
      <c r="J827" s="6"/>
      <c r="K827" s="2"/>
      <c r="L827" s="5"/>
      <c r="M827" s="32"/>
      <c r="N827" s="5"/>
      <c r="O827" s="5"/>
      <c r="P827" s="5"/>
      <c r="Q827" s="5"/>
      <c r="R827" s="5"/>
      <c r="S827" s="5"/>
      <c r="T827" s="5"/>
      <c r="U827" s="5"/>
      <c r="V827" s="5"/>
      <c r="W827" s="5"/>
      <c r="X827" s="5"/>
      <c r="Y827" s="5"/>
      <c r="Z827" s="5"/>
    </row>
    <row r="828" spans="1:26" ht="15.75" customHeight="1">
      <c r="A828" s="1"/>
      <c r="B828" s="16"/>
      <c r="C828" s="5"/>
      <c r="D828" s="3"/>
      <c r="E828" s="4"/>
      <c r="F828" s="4"/>
      <c r="G828" s="5"/>
      <c r="H828" s="5"/>
      <c r="I828" s="5"/>
      <c r="J828" s="6"/>
      <c r="K828" s="2"/>
      <c r="L828" s="5"/>
      <c r="M828" s="32"/>
      <c r="N828" s="5"/>
      <c r="O828" s="5"/>
      <c r="P828" s="5"/>
      <c r="Q828" s="5"/>
      <c r="R828" s="5"/>
      <c r="S828" s="5"/>
      <c r="T828" s="5"/>
      <c r="U828" s="5"/>
      <c r="V828" s="5"/>
      <c r="W828" s="5"/>
      <c r="X828" s="5"/>
      <c r="Y828" s="5"/>
      <c r="Z828" s="5"/>
    </row>
    <row r="829" spans="1:26" ht="15.75" customHeight="1">
      <c r="A829" s="1"/>
      <c r="B829" s="16"/>
      <c r="C829" s="5"/>
      <c r="D829" s="3"/>
      <c r="E829" s="4"/>
      <c r="F829" s="4"/>
      <c r="G829" s="5"/>
      <c r="H829" s="5"/>
      <c r="I829" s="5"/>
      <c r="J829" s="6"/>
      <c r="K829" s="2"/>
      <c r="L829" s="5"/>
      <c r="M829" s="32"/>
      <c r="N829" s="5"/>
      <c r="O829" s="5"/>
      <c r="P829" s="5"/>
      <c r="Q829" s="5"/>
      <c r="R829" s="5"/>
      <c r="S829" s="5"/>
      <c r="T829" s="5"/>
      <c r="U829" s="5"/>
      <c r="V829" s="5"/>
      <c r="W829" s="5"/>
      <c r="X829" s="5"/>
      <c r="Y829" s="5"/>
      <c r="Z829" s="5"/>
    </row>
    <row r="830" spans="1:26" ht="15.75" customHeight="1">
      <c r="A830" s="1"/>
      <c r="B830" s="16"/>
      <c r="C830" s="5"/>
      <c r="D830" s="3"/>
      <c r="E830" s="4"/>
      <c r="F830" s="4"/>
      <c r="G830" s="5"/>
      <c r="H830" s="5"/>
      <c r="I830" s="5"/>
      <c r="J830" s="6"/>
      <c r="K830" s="2"/>
      <c r="L830" s="5"/>
      <c r="M830" s="32"/>
      <c r="N830" s="5"/>
      <c r="O830" s="5"/>
      <c r="P830" s="5"/>
      <c r="Q830" s="5"/>
      <c r="R830" s="5"/>
      <c r="S830" s="5"/>
      <c r="T830" s="5"/>
      <c r="U830" s="5"/>
      <c r="V830" s="5"/>
      <c r="W830" s="5"/>
      <c r="X830" s="5"/>
      <c r="Y830" s="5"/>
      <c r="Z830" s="5"/>
    </row>
    <row r="831" spans="1:26" ht="15.75" customHeight="1">
      <c r="A831" s="1"/>
      <c r="B831" s="16"/>
      <c r="C831" s="5"/>
      <c r="D831" s="3"/>
      <c r="E831" s="4"/>
      <c r="F831" s="4"/>
      <c r="G831" s="5"/>
      <c r="H831" s="5"/>
      <c r="I831" s="5"/>
      <c r="J831" s="6"/>
      <c r="K831" s="2"/>
      <c r="L831" s="5"/>
      <c r="M831" s="32"/>
      <c r="N831" s="5"/>
      <c r="O831" s="5"/>
      <c r="P831" s="5"/>
      <c r="Q831" s="5"/>
      <c r="R831" s="5"/>
      <c r="S831" s="5"/>
      <c r="T831" s="5"/>
      <c r="U831" s="5"/>
      <c r="V831" s="5"/>
      <c r="W831" s="5"/>
      <c r="X831" s="5"/>
      <c r="Y831" s="5"/>
      <c r="Z831" s="5"/>
    </row>
    <row r="832" spans="1:26" ht="15.75" customHeight="1">
      <c r="A832" s="1"/>
      <c r="B832" s="16"/>
      <c r="C832" s="5"/>
      <c r="D832" s="3"/>
      <c r="E832" s="4"/>
      <c r="F832" s="4"/>
      <c r="G832" s="5"/>
      <c r="H832" s="5"/>
      <c r="I832" s="5"/>
      <c r="J832" s="6"/>
      <c r="K832" s="2"/>
      <c r="L832" s="5"/>
      <c r="M832" s="32"/>
      <c r="N832" s="5"/>
      <c r="O832" s="5"/>
      <c r="P832" s="5"/>
      <c r="Q832" s="5"/>
      <c r="R832" s="5"/>
      <c r="S832" s="5"/>
      <c r="T832" s="5"/>
      <c r="U832" s="5"/>
      <c r="V832" s="5"/>
      <c r="W832" s="5"/>
      <c r="X832" s="5"/>
      <c r="Y832" s="5"/>
      <c r="Z832" s="5"/>
    </row>
    <row r="833" spans="1:26" ht="15.75" customHeight="1">
      <c r="A833" s="1"/>
      <c r="B833" s="16"/>
      <c r="C833" s="5"/>
      <c r="D833" s="3"/>
      <c r="E833" s="4"/>
      <c r="F833" s="4"/>
      <c r="G833" s="5"/>
      <c r="H833" s="5"/>
      <c r="I833" s="5"/>
      <c r="J833" s="6"/>
      <c r="K833" s="2"/>
      <c r="L833" s="5"/>
      <c r="M833" s="32"/>
      <c r="N833" s="5"/>
      <c r="O833" s="5"/>
      <c r="P833" s="5"/>
      <c r="Q833" s="5"/>
      <c r="R833" s="5"/>
      <c r="S833" s="5"/>
      <c r="T833" s="5"/>
      <c r="U833" s="5"/>
      <c r="V833" s="5"/>
      <c r="W833" s="5"/>
      <c r="X833" s="5"/>
      <c r="Y833" s="5"/>
      <c r="Z833" s="5"/>
    </row>
    <row r="834" spans="1:26" ht="15.75" customHeight="1">
      <c r="A834" s="1"/>
      <c r="B834" s="16"/>
      <c r="C834" s="5"/>
      <c r="D834" s="3"/>
      <c r="E834" s="4"/>
      <c r="F834" s="4"/>
      <c r="G834" s="5"/>
      <c r="H834" s="5"/>
      <c r="I834" s="5"/>
      <c r="J834" s="6"/>
      <c r="K834" s="2"/>
      <c r="L834" s="5"/>
      <c r="M834" s="32"/>
      <c r="N834" s="5"/>
      <c r="O834" s="5"/>
      <c r="P834" s="5"/>
      <c r="Q834" s="5"/>
      <c r="R834" s="5"/>
      <c r="S834" s="5"/>
      <c r="T834" s="5"/>
      <c r="U834" s="5"/>
      <c r="V834" s="5"/>
      <c r="W834" s="5"/>
      <c r="X834" s="5"/>
      <c r="Y834" s="5"/>
      <c r="Z834" s="5"/>
    </row>
    <row r="835" spans="1:26" ht="15.75" customHeight="1">
      <c r="A835" s="1"/>
      <c r="B835" s="16"/>
      <c r="C835" s="5"/>
      <c r="D835" s="3"/>
      <c r="E835" s="4"/>
      <c r="F835" s="4"/>
      <c r="G835" s="5"/>
      <c r="H835" s="5"/>
      <c r="I835" s="5"/>
      <c r="J835" s="6"/>
      <c r="K835" s="2"/>
      <c r="L835" s="5"/>
      <c r="M835" s="32"/>
      <c r="N835" s="5"/>
      <c r="O835" s="5"/>
      <c r="P835" s="5"/>
      <c r="Q835" s="5"/>
      <c r="R835" s="5"/>
      <c r="S835" s="5"/>
      <c r="T835" s="5"/>
      <c r="U835" s="5"/>
      <c r="V835" s="5"/>
      <c r="W835" s="5"/>
      <c r="X835" s="5"/>
      <c r="Y835" s="5"/>
      <c r="Z835" s="5"/>
    </row>
    <row r="836" spans="1:26" ht="15.75" customHeight="1">
      <c r="A836" s="1"/>
      <c r="B836" s="16"/>
      <c r="C836" s="5"/>
      <c r="D836" s="3"/>
      <c r="E836" s="4"/>
      <c r="F836" s="4"/>
      <c r="G836" s="5"/>
      <c r="H836" s="5"/>
      <c r="I836" s="5"/>
      <c r="J836" s="6"/>
      <c r="K836" s="2"/>
      <c r="L836" s="5"/>
      <c r="M836" s="32"/>
      <c r="N836" s="5"/>
      <c r="O836" s="5"/>
      <c r="P836" s="5"/>
      <c r="Q836" s="5"/>
      <c r="R836" s="5"/>
      <c r="S836" s="5"/>
      <c r="T836" s="5"/>
      <c r="U836" s="5"/>
      <c r="V836" s="5"/>
      <c r="W836" s="5"/>
      <c r="X836" s="5"/>
      <c r="Y836" s="5"/>
      <c r="Z836" s="5"/>
    </row>
    <row r="837" spans="1:26" ht="15.75" customHeight="1">
      <c r="A837" s="1"/>
      <c r="B837" s="16"/>
      <c r="C837" s="5"/>
      <c r="D837" s="3"/>
      <c r="E837" s="4"/>
      <c r="F837" s="4"/>
      <c r="G837" s="5"/>
      <c r="H837" s="5"/>
      <c r="I837" s="5"/>
      <c r="J837" s="6"/>
      <c r="K837" s="2"/>
      <c r="L837" s="5"/>
      <c r="M837" s="32"/>
      <c r="N837" s="5"/>
      <c r="O837" s="5"/>
      <c r="P837" s="5"/>
      <c r="Q837" s="5"/>
      <c r="R837" s="5"/>
      <c r="S837" s="5"/>
      <c r="T837" s="5"/>
      <c r="U837" s="5"/>
      <c r="V837" s="5"/>
      <c r="W837" s="5"/>
      <c r="X837" s="5"/>
      <c r="Y837" s="5"/>
      <c r="Z837" s="5"/>
    </row>
    <row r="838" spans="1:26" ht="15.75" customHeight="1">
      <c r="A838" s="1"/>
      <c r="B838" s="16"/>
      <c r="C838" s="5"/>
      <c r="D838" s="3"/>
      <c r="E838" s="4"/>
      <c r="F838" s="4"/>
      <c r="G838" s="5"/>
      <c r="H838" s="5"/>
      <c r="I838" s="5"/>
      <c r="J838" s="6"/>
      <c r="K838" s="2"/>
      <c r="L838" s="5"/>
      <c r="M838" s="32"/>
      <c r="N838" s="5"/>
      <c r="O838" s="5"/>
      <c r="P838" s="5"/>
      <c r="Q838" s="5"/>
      <c r="R838" s="5"/>
      <c r="S838" s="5"/>
      <c r="T838" s="5"/>
      <c r="U838" s="5"/>
      <c r="V838" s="5"/>
      <c r="W838" s="5"/>
      <c r="X838" s="5"/>
      <c r="Y838" s="5"/>
      <c r="Z838" s="5"/>
    </row>
    <row r="839" spans="1:26" ht="15.75" customHeight="1">
      <c r="A839" s="1"/>
      <c r="B839" s="16"/>
      <c r="C839" s="5"/>
      <c r="D839" s="3"/>
      <c r="E839" s="4"/>
      <c r="F839" s="4"/>
      <c r="G839" s="5"/>
      <c r="H839" s="5"/>
      <c r="I839" s="5"/>
      <c r="J839" s="6"/>
      <c r="K839" s="2"/>
      <c r="L839" s="5"/>
      <c r="M839" s="32"/>
      <c r="N839" s="5"/>
      <c r="O839" s="5"/>
      <c r="P839" s="5"/>
      <c r="Q839" s="5"/>
      <c r="R839" s="5"/>
      <c r="S839" s="5"/>
      <c r="T839" s="5"/>
      <c r="U839" s="5"/>
      <c r="V839" s="5"/>
      <c r="W839" s="5"/>
      <c r="X839" s="5"/>
      <c r="Y839" s="5"/>
      <c r="Z839" s="5"/>
    </row>
    <row r="840" spans="1:26" ht="15.75" customHeight="1">
      <c r="A840" s="1"/>
      <c r="B840" s="16"/>
      <c r="C840" s="5"/>
      <c r="D840" s="3"/>
      <c r="E840" s="4"/>
      <c r="F840" s="4"/>
      <c r="G840" s="5"/>
      <c r="H840" s="5"/>
      <c r="I840" s="5"/>
      <c r="J840" s="6"/>
      <c r="K840" s="2"/>
      <c r="L840" s="5"/>
      <c r="M840" s="32"/>
      <c r="N840" s="5"/>
      <c r="O840" s="5"/>
      <c r="P840" s="5"/>
      <c r="Q840" s="5"/>
      <c r="R840" s="5"/>
      <c r="S840" s="5"/>
      <c r="T840" s="5"/>
      <c r="U840" s="5"/>
      <c r="V840" s="5"/>
      <c r="W840" s="5"/>
      <c r="X840" s="5"/>
      <c r="Y840" s="5"/>
      <c r="Z840" s="5"/>
    </row>
    <row r="841" spans="1:26" ht="15.75" customHeight="1">
      <c r="A841" s="1"/>
      <c r="B841" s="16"/>
      <c r="C841" s="5"/>
      <c r="D841" s="3"/>
      <c r="E841" s="4"/>
      <c r="F841" s="4"/>
      <c r="G841" s="5"/>
      <c r="H841" s="5"/>
      <c r="I841" s="5"/>
      <c r="J841" s="6"/>
      <c r="K841" s="2"/>
      <c r="L841" s="5"/>
      <c r="M841" s="32"/>
      <c r="N841" s="5"/>
      <c r="O841" s="5"/>
      <c r="P841" s="5"/>
      <c r="Q841" s="5"/>
      <c r="R841" s="5"/>
      <c r="S841" s="5"/>
      <c r="T841" s="5"/>
      <c r="U841" s="5"/>
      <c r="V841" s="5"/>
      <c r="W841" s="5"/>
      <c r="X841" s="5"/>
      <c r="Y841" s="5"/>
      <c r="Z841" s="5"/>
    </row>
    <row r="842" spans="1:26" ht="15.75" customHeight="1">
      <c r="A842" s="1"/>
      <c r="B842" s="16"/>
      <c r="C842" s="5"/>
      <c r="D842" s="3"/>
      <c r="E842" s="4"/>
      <c r="F842" s="4"/>
      <c r="G842" s="5"/>
      <c r="H842" s="5"/>
      <c r="I842" s="5"/>
      <c r="J842" s="6"/>
      <c r="K842" s="2"/>
      <c r="L842" s="5"/>
      <c r="M842" s="32"/>
      <c r="N842" s="5"/>
      <c r="O842" s="5"/>
      <c r="P842" s="5"/>
      <c r="Q842" s="5"/>
      <c r="R842" s="5"/>
      <c r="S842" s="5"/>
      <c r="T842" s="5"/>
      <c r="U842" s="5"/>
      <c r="V842" s="5"/>
      <c r="W842" s="5"/>
      <c r="X842" s="5"/>
      <c r="Y842" s="5"/>
      <c r="Z842" s="5"/>
    </row>
    <row r="843" spans="1:26" ht="15.75" customHeight="1">
      <c r="A843" s="1"/>
      <c r="B843" s="16"/>
      <c r="C843" s="5"/>
      <c r="D843" s="3"/>
      <c r="E843" s="4"/>
      <c r="F843" s="4"/>
      <c r="G843" s="5"/>
      <c r="H843" s="5"/>
      <c r="I843" s="5"/>
      <c r="J843" s="6"/>
      <c r="K843" s="2"/>
      <c r="L843" s="5"/>
      <c r="M843" s="32"/>
      <c r="N843" s="5"/>
      <c r="O843" s="5"/>
      <c r="P843" s="5"/>
      <c r="Q843" s="5"/>
      <c r="R843" s="5"/>
      <c r="S843" s="5"/>
      <c r="T843" s="5"/>
      <c r="U843" s="5"/>
      <c r="V843" s="5"/>
      <c r="W843" s="5"/>
      <c r="X843" s="5"/>
      <c r="Y843" s="5"/>
      <c r="Z843" s="5"/>
    </row>
    <row r="844" spans="1:26" ht="15.75" customHeight="1">
      <c r="A844" s="1"/>
      <c r="B844" s="16"/>
      <c r="C844" s="5"/>
      <c r="D844" s="3"/>
      <c r="E844" s="4"/>
      <c r="F844" s="4"/>
      <c r="G844" s="5"/>
      <c r="H844" s="5"/>
      <c r="I844" s="5"/>
      <c r="J844" s="6"/>
      <c r="K844" s="2"/>
      <c r="L844" s="5"/>
      <c r="M844" s="32"/>
      <c r="N844" s="5"/>
      <c r="O844" s="5"/>
      <c r="P844" s="5"/>
      <c r="Q844" s="5"/>
      <c r="R844" s="5"/>
      <c r="S844" s="5"/>
      <c r="T844" s="5"/>
      <c r="U844" s="5"/>
      <c r="V844" s="5"/>
      <c r="W844" s="5"/>
      <c r="X844" s="5"/>
      <c r="Y844" s="5"/>
      <c r="Z844" s="5"/>
    </row>
    <row r="845" spans="1:26" ht="15.75" customHeight="1">
      <c r="A845" s="1"/>
      <c r="B845" s="16"/>
      <c r="C845" s="5"/>
      <c r="D845" s="3"/>
      <c r="E845" s="4"/>
      <c r="F845" s="4"/>
      <c r="G845" s="5"/>
      <c r="H845" s="5"/>
      <c r="I845" s="5"/>
      <c r="J845" s="6"/>
      <c r="K845" s="2"/>
      <c r="L845" s="5"/>
      <c r="M845" s="32"/>
      <c r="N845" s="5"/>
      <c r="O845" s="5"/>
      <c r="P845" s="5"/>
      <c r="Q845" s="5"/>
      <c r="R845" s="5"/>
      <c r="S845" s="5"/>
      <c r="T845" s="5"/>
      <c r="U845" s="5"/>
      <c r="V845" s="5"/>
      <c r="W845" s="5"/>
      <c r="X845" s="5"/>
      <c r="Y845" s="5"/>
      <c r="Z845" s="5"/>
    </row>
    <row r="846" spans="1:26" ht="15.75" customHeight="1">
      <c r="A846" s="1"/>
      <c r="B846" s="16"/>
      <c r="C846" s="5"/>
      <c r="D846" s="3"/>
      <c r="E846" s="4"/>
      <c r="F846" s="4"/>
      <c r="G846" s="5"/>
      <c r="H846" s="5"/>
      <c r="I846" s="5"/>
      <c r="J846" s="6"/>
      <c r="K846" s="2"/>
      <c r="L846" s="5"/>
      <c r="M846" s="32"/>
      <c r="N846" s="5"/>
      <c r="O846" s="5"/>
      <c r="P846" s="5"/>
      <c r="Q846" s="5"/>
      <c r="R846" s="5"/>
      <c r="S846" s="5"/>
      <c r="T846" s="5"/>
      <c r="U846" s="5"/>
      <c r="V846" s="5"/>
      <c r="W846" s="5"/>
      <c r="X846" s="5"/>
      <c r="Y846" s="5"/>
      <c r="Z846" s="5"/>
    </row>
    <row r="847" spans="1:26" ht="15.75" customHeight="1">
      <c r="A847" s="1"/>
      <c r="B847" s="16"/>
      <c r="C847" s="5"/>
      <c r="D847" s="3"/>
      <c r="E847" s="4"/>
      <c r="F847" s="4"/>
      <c r="G847" s="5"/>
      <c r="H847" s="5"/>
      <c r="I847" s="5"/>
      <c r="J847" s="6"/>
      <c r="K847" s="2"/>
      <c r="L847" s="5"/>
      <c r="M847" s="32"/>
      <c r="N847" s="5"/>
      <c r="O847" s="5"/>
      <c r="P847" s="5"/>
      <c r="Q847" s="5"/>
      <c r="R847" s="5"/>
      <c r="S847" s="5"/>
      <c r="T847" s="5"/>
      <c r="U847" s="5"/>
      <c r="V847" s="5"/>
      <c r="W847" s="5"/>
      <c r="X847" s="5"/>
      <c r="Y847" s="5"/>
      <c r="Z847" s="5"/>
    </row>
    <row r="848" spans="1:26" ht="15.75" customHeight="1">
      <c r="A848" s="1"/>
      <c r="B848" s="16"/>
      <c r="C848" s="5"/>
      <c r="D848" s="3"/>
      <c r="E848" s="4"/>
      <c r="F848" s="4"/>
      <c r="G848" s="5"/>
      <c r="H848" s="5"/>
      <c r="I848" s="5"/>
      <c r="J848" s="6"/>
      <c r="K848" s="2"/>
      <c r="L848" s="5"/>
      <c r="M848" s="32"/>
      <c r="N848" s="5"/>
      <c r="O848" s="5"/>
      <c r="P848" s="5"/>
      <c r="Q848" s="5"/>
      <c r="R848" s="5"/>
      <c r="S848" s="5"/>
      <c r="T848" s="5"/>
      <c r="U848" s="5"/>
      <c r="V848" s="5"/>
      <c r="W848" s="5"/>
      <c r="X848" s="5"/>
      <c r="Y848" s="5"/>
      <c r="Z848" s="5"/>
    </row>
    <row r="849" spans="1:26" ht="15.75" customHeight="1">
      <c r="A849" s="1"/>
      <c r="B849" s="16"/>
      <c r="C849" s="5"/>
      <c r="D849" s="3"/>
      <c r="E849" s="4"/>
      <c r="F849" s="4"/>
      <c r="G849" s="5"/>
      <c r="H849" s="5"/>
      <c r="I849" s="5"/>
      <c r="J849" s="6"/>
      <c r="K849" s="2"/>
      <c r="L849" s="5"/>
      <c r="M849" s="32"/>
      <c r="N849" s="5"/>
      <c r="O849" s="5"/>
      <c r="P849" s="5"/>
      <c r="Q849" s="5"/>
      <c r="R849" s="5"/>
      <c r="S849" s="5"/>
      <c r="T849" s="5"/>
      <c r="U849" s="5"/>
      <c r="V849" s="5"/>
      <c r="W849" s="5"/>
      <c r="X849" s="5"/>
      <c r="Y849" s="5"/>
      <c r="Z849" s="5"/>
    </row>
    <row r="850" spans="1:26" ht="15.75" customHeight="1">
      <c r="A850" s="1"/>
      <c r="B850" s="16"/>
      <c r="C850" s="5"/>
      <c r="D850" s="3"/>
      <c r="E850" s="4"/>
      <c r="F850" s="4"/>
      <c r="G850" s="5"/>
      <c r="H850" s="5"/>
      <c r="I850" s="5"/>
      <c r="J850" s="6"/>
      <c r="K850" s="2"/>
      <c r="L850" s="5"/>
      <c r="M850" s="32"/>
      <c r="N850" s="5"/>
      <c r="O850" s="5"/>
      <c r="P850" s="5"/>
      <c r="Q850" s="5"/>
      <c r="R850" s="5"/>
      <c r="S850" s="5"/>
      <c r="T850" s="5"/>
      <c r="U850" s="5"/>
      <c r="V850" s="5"/>
      <c r="W850" s="5"/>
      <c r="X850" s="5"/>
      <c r="Y850" s="5"/>
      <c r="Z850" s="5"/>
    </row>
    <row r="851" spans="1:26" ht="15.75" customHeight="1">
      <c r="A851" s="1"/>
      <c r="B851" s="16"/>
      <c r="C851" s="5"/>
      <c r="D851" s="3"/>
      <c r="E851" s="4"/>
      <c r="F851" s="4"/>
      <c r="G851" s="5"/>
      <c r="H851" s="5"/>
      <c r="I851" s="5"/>
      <c r="J851" s="6"/>
      <c r="K851" s="2"/>
      <c r="L851" s="5"/>
      <c r="M851" s="32"/>
      <c r="N851" s="5"/>
      <c r="O851" s="5"/>
      <c r="P851" s="5"/>
      <c r="Q851" s="5"/>
      <c r="R851" s="5"/>
      <c r="S851" s="5"/>
      <c r="T851" s="5"/>
      <c r="U851" s="5"/>
      <c r="V851" s="5"/>
      <c r="W851" s="5"/>
      <c r="X851" s="5"/>
      <c r="Y851" s="5"/>
      <c r="Z851" s="5"/>
    </row>
    <row r="852" spans="1:26" ht="15.75" customHeight="1">
      <c r="A852" s="1"/>
      <c r="B852" s="16"/>
      <c r="C852" s="5"/>
      <c r="D852" s="3"/>
      <c r="E852" s="4"/>
      <c r="F852" s="4"/>
      <c r="G852" s="5"/>
      <c r="H852" s="5"/>
      <c r="I852" s="5"/>
      <c r="J852" s="6"/>
      <c r="K852" s="2"/>
      <c r="L852" s="5"/>
      <c r="M852" s="32"/>
      <c r="N852" s="5"/>
      <c r="O852" s="5"/>
      <c r="P852" s="5"/>
      <c r="Q852" s="5"/>
      <c r="R852" s="5"/>
      <c r="S852" s="5"/>
      <c r="T852" s="5"/>
      <c r="U852" s="5"/>
      <c r="V852" s="5"/>
      <c r="W852" s="5"/>
      <c r="X852" s="5"/>
      <c r="Y852" s="5"/>
      <c r="Z852" s="5"/>
    </row>
    <row r="853" spans="1:26" ht="15.75" customHeight="1">
      <c r="A853" s="1"/>
      <c r="B853" s="16"/>
      <c r="C853" s="5"/>
      <c r="D853" s="3"/>
      <c r="E853" s="4"/>
      <c r="F853" s="4"/>
      <c r="G853" s="5"/>
      <c r="H853" s="5"/>
      <c r="I853" s="5"/>
      <c r="J853" s="6"/>
      <c r="K853" s="2"/>
      <c r="L853" s="5"/>
      <c r="M853" s="32"/>
      <c r="N853" s="5"/>
      <c r="O853" s="5"/>
      <c r="P853" s="5"/>
      <c r="Q853" s="5"/>
      <c r="R853" s="5"/>
      <c r="S853" s="5"/>
      <c r="T853" s="5"/>
      <c r="U853" s="5"/>
      <c r="V853" s="5"/>
      <c r="W853" s="5"/>
      <c r="X853" s="5"/>
      <c r="Y853" s="5"/>
      <c r="Z853" s="5"/>
    </row>
    <row r="854" spans="1:26" ht="15.75" customHeight="1">
      <c r="A854" s="1"/>
      <c r="B854" s="16"/>
      <c r="C854" s="5"/>
      <c r="D854" s="3"/>
      <c r="E854" s="4"/>
      <c r="F854" s="4"/>
      <c r="G854" s="5"/>
      <c r="H854" s="5"/>
      <c r="I854" s="5"/>
      <c r="J854" s="6"/>
      <c r="K854" s="2"/>
      <c r="L854" s="5"/>
      <c r="M854" s="32"/>
      <c r="N854" s="5"/>
      <c r="O854" s="5"/>
      <c r="P854" s="5"/>
      <c r="Q854" s="5"/>
      <c r="R854" s="5"/>
      <c r="S854" s="5"/>
      <c r="T854" s="5"/>
      <c r="U854" s="5"/>
      <c r="V854" s="5"/>
      <c r="W854" s="5"/>
      <c r="X854" s="5"/>
      <c r="Y854" s="5"/>
      <c r="Z854" s="5"/>
    </row>
    <row r="855" spans="1:26" ht="15.75" customHeight="1">
      <c r="A855" s="1"/>
      <c r="B855" s="16"/>
      <c r="C855" s="5"/>
      <c r="D855" s="3"/>
      <c r="E855" s="4"/>
      <c r="F855" s="4"/>
      <c r="G855" s="5"/>
      <c r="H855" s="5"/>
      <c r="I855" s="5"/>
      <c r="J855" s="6"/>
      <c r="K855" s="2"/>
      <c r="L855" s="5"/>
      <c r="M855" s="32"/>
      <c r="N855" s="5"/>
      <c r="O855" s="5"/>
      <c r="P855" s="5"/>
      <c r="Q855" s="5"/>
      <c r="R855" s="5"/>
      <c r="S855" s="5"/>
      <c r="T855" s="5"/>
      <c r="U855" s="5"/>
      <c r="V855" s="5"/>
      <c r="W855" s="5"/>
      <c r="X855" s="5"/>
      <c r="Y855" s="5"/>
      <c r="Z855" s="5"/>
    </row>
    <row r="856" spans="1:26" ht="15.75" customHeight="1">
      <c r="A856" s="1"/>
      <c r="B856" s="16"/>
      <c r="C856" s="5"/>
      <c r="D856" s="3"/>
      <c r="E856" s="4"/>
      <c r="F856" s="4"/>
      <c r="G856" s="5"/>
      <c r="H856" s="5"/>
      <c r="I856" s="5"/>
      <c r="J856" s="6"/>
      <c r="K856" s="2"/>
      <c r="L856" s="5"/>
      <c r="M856" s="32"/>
      <c r="N856" s="5"/>
      <c r="O856" s="5"/>
      <c r="P856" s="5"/>
      <c r="Q856" s="5"/>
      <c r="R856" s="5"/>
      <c r="S856" s="5"/>
      <c r="T856" s="5"/>
      <c r="U856" s="5"/>
      <c r="V856" s="5"/>
      <c r="W856" s="5"/>
      <c r="X856" s="5"/>
      <c r="Y856" s="5"/>
      <c r="Z856" s="5"/>
    </row>
    <row r="857" spans="1:26" ht="15.75" customHeight="1">
      <c r="A857" s="1"/>
      <c r="B857" s="16"/>
      <c r="C857" s="5"/>
      <c r="D857" s="3"/>
      <c r="E857" s="4"/>
      <c r="F857" s="4"/>
      <c r="G857" s="5"/>
      <c r="H857" s="5"/>
      <c r="I857" s="5"/>
      <c r="J857" s="6"/>
      <c r="K857" s="2"/>
      <c r="L857" s="5"/>
      <c r="M857" s="32"/>
      <c r="N857" s="5"/>
      <c r="O857" s="5"/>
      <c r="P857" s="5"/>
      <c r="Q857" s="5"/>
      <c r="R857" s="5"/>
      <c r="S857" s="5"/>
      <c r="T857" s="5"/>
      <c r="U857" s="5"/>
      <c r="V857" s="5"/>
      <c r="W857" s="5"/>
      <c r="X857" s="5"/>
      <c r="Y857" s="5"/>
      <c r="Z857" s="5"/>
    </row>
    <row r="858" spans="1:26" ht="15.75" customHeight="1">
      <c r="A858" s="1"/>
      <c r="B858" s="16"/>
      <c r="C858" s="5"/>
      <c r="D858" s="3"/>
      <c r="E858" s="4"/>
      <c r="F858" s="4"/>
      <c r="G858" s="5"/>
      <c r="H858" s="5"/>
      <c r="I858" s="5"/>
      <c r="J858" s="6"/>
      <c r="K858" s="2"/>
      <c r="L858" s="5"/>
      <c r="M858" s="32"/>
      <c r="N858" s="5"/>
      <c r="O858" s="5"/>
      <c r="P858" s="5"/>
      <c r="Q858" s="5"/>
      <c r="R858" s="5"/>
      <c r="S858" s="5"/>
      <c r="T858" s="5"/>
      <c r="U858" s="5"/>
      <c r="V858" s="5"/>
      <c r="W858" s="5"/>
      <c r="X858" s="5"/>
      <c r="Y858" s="5"/>
      <c r="Z858" s="5"/>
    </row>
    <row r="859" spans="1:26" ht="15.75" customHeight="1">
      <c r="A859" s="1"/>
      <c r="B859" s="16"/>
      <c r="C859" s="5"/>
      <c r="D859" s="3"/>
      <c r="E859" s="4"/>
      <c r="F859" s="4"/>
      <c r="G859" s="5"/>
      <c r="H859" s="5"/>
      <c r="I859" s="5"/>
      <c r="J859" s="6"/>
      <c r="K859" s="2"/>
      <c r="L859" s="5"/>
      <c r="M859" s="32"/>
      <c r="N859" s="5"/>
      <c r="O859" s="5"/>
      <c r="P859" s="5"/>
      <c r="Q859" s="5"/>
      <c r="R859" s="5"/>
      <c r="S859" s="5"/>
      <c r="T859" s="5"/>
      <c r="U859" s="5"/>
      <c r="V859" s="5"/>
      <c r="W859" s="5"/>
      <c r="X859" s="5"/>
      <c r="Y859" s="5"/>
      <c r="Z859" s="5"/>
    </row>
    <row r="860" spans="1:26" ht="15.75" customHeight="1">
      <c r="A860" s="1"/>
      <c r="B860" s="16"/>
      <c r="C860" s="5"/>
      <c r="D860" s="3"/>
      <c r="E860" s="4"/>
      <c r="F860" s="4"/>
      <c r="G860" s="5"/>
      <c r="H860" s="5"/>
      <c r="I860" s="5"/>
      <c r="J860" s="6"/>
      <c r="K860" s="2"/>
      <c r="L860" s="5"/>
      <c r="M860" s="32"/>
      <c r="N860" s="5"/>
      <c r="O860" s="5"/>
      <c r="P860" s="5"/>
      <c r="Q860" s="5"/>
      <c r="R860" s="5"/>
      <c r="S860" s="5"/>
      <c r="T860" s="5"/>
      <c r="U860" s="5"/>
      <c r="V860" s="5"/>
      <c r="W860" s="5"/>
      <c r="X860" s="5"/>
      <c r="Y860" s="5"/>
      <c r="Z860" s="5"/>
    </row>
    <row r="861" spans="1:26" ht="15.75" customHeight="1">
      <c r="A861" s="1"/>
      <c r="B861" s="16"/>
      <c r="C861" s="5"/>
      <c r="D861" s="3"/>
      <c r="E861" s="4"/>
      <c r="F861" s="4"/>
      <c r="G861" s="5"/>
      <c r="H861" s="5"/>
      <c r="I861" s="5"/>
      <c r="J861" s="6"/>
      <c r="K861" s="2"/>
      <c r="L861" s="5"/>
      <c r="M861" s="32"/>
      <c r="N861" s="5"/>
      <c r="O861" s="5"/>
      <c r="P861" s="5"/>
      <c r="Q861" s="5"/>
      <c r="R861" s="5"/>
      <c r="S861" s="5"/>
      <c r="T861" s="5"/>
      <c r="U861" s="5"/>
      <c r="V861" s="5"/>
      <c r="W861" s="5"/>
      <c r="X861" s="5"/>
      <c r="Y861" s="5"/>
      <c r="Z861" s="5"/>
    </row>
    <row r="862" spans="1:26" ht="15.75" customHeight="1">
      <c r="A862" s="1"/>
      <c r="B862" s="16"/>
      <c r="C862" s="5"/>
      <c r="D862" s="3"/>
      <c r="E862" s="4"/>
      <c r="F862" s="4"/>
      <c r="G862" s="5"/>
      <c r="H862" s="5"/>
      <c r="I862" s="5"/>
      <c r="J862" s="6"/>
      <c r="K862" s="2"/>
      <c r="L862" s="5"/>
      <c r="M862" s="32"/>
      <c r="N862" s="5"/>
      <c r="O862" s="5"/>
      <c r="P862" s="5"/>
      <c r="Q862" s="5"/>
      <c r="R862" s="5"/>
      <c r="S862" s="5"/>
      <c r="T862" s="5"/>
      <c r="U862" s="5"/>
      <c r="V862" s="5"/>
      <c r="W862" s="5"/>
      <c r="X862" s="5"/>
      <c r="Y862" s="5"/>
      <c r="Z862" s="5"/>
    </row>
    <row r="863" spans="1:26" ht="15.75" customHeight="1">
      <c r="A863" s="1"/>
      <c r="B863" s="16"/>
      <c r="C863" s="5"/>
      <c r="D863" s="3"/>
      <c r="E863" s="4"/>
      <c r="F863" s="4"/>
      <c r="G863" s="5"/>
      <c r="H863" s="5"/>
      <c r="I863" s="5"/>
      <c r="J863" s="6"/>
      <c r="K863" s="2"/>
      <c r="L863" s="5"/>
      <c r="M863" s="32"/>
      <c r="N863" s="5"/>
      <c r="O863" s="5"/>
      <c r="P863" s="5"/>
      <c r="Q863" s="5"/>
      <c r="R863" s="5"/>
      <c r="S863" s="5"/>
      <c r="T863" s="5"/>
      <c r="U863" s="5"/>
      <c r="V863" s="5"/>
      <c r="W863" s="5"/>
      <c r="X863" s="5"/>
      <c r="Y863" s="5"/>
      <c r="Z863" s="5"/>
    </row>
    <row r="864" spans="1:26" ht="15.75" customHeight="1">
      <c r="A864" s="1"/>
      <c r="B864" s="16"/>
      <c r="C864" s="5"/>
      <c r="D864" s="3"/>
      <c r="E864" s="4"/>
      <c r="F864" s="4"/>
      <c r="G864" s="5"/>
      <c r="H864" s="5"/>
      <c r="I864" s="5"/>
      <c r="J864" s="6"/>
      <c r="K864" s="2"/>
      <c r="L864" s="5"/>
      <c r="M864" s="32"/>
      <c r="N864" s="5"/>
      <c r="O864" s="5"/>
      <c r="P864" s="5"/>
      <c r="Q864" s="5"/>
      <c r="R864" s="5"/>
      <c r="S864" s="5"/>
      <c r="T864" s="5"/>
      <c r="U864" s="5"/>
      <c r="V864" s="5"/>
      <c r="W864" s="5"/>
      <c r="X864" s="5"/>
      <c r="Y864" s="5"/>
      <c r="Z864" s="5"/>
    </row>
    <row r="865" spans="1:26" ht="15.75" customHeight="1">
      <c r="A865" s="1"/>
      <c r="B865" s="16"/>
      <c r="C865" s="5"/>
      <c r="D865" s="3"/>
      <c r="E865" s="4"/>
      <c r="F865" s="4"/>
      <c r="G865" s="5"/>
      <c r="H865" s="5"/>
      <c r="I865" s="5"/>
      <c r="J865" s="6"/>
      <c r="K865" s="2"/>
      <c r="L865" s="5"/>
      <c r="M865" s="32"/>
      <c r="N865" s="5"/>
      <c r="O865" s="5"/>
      <c r="P865" s="5"/>
      <c r="Q865" s="5"/>
      <c r="R865" s="5"/>
      <c r="S865" s="5"/>
      <c r="T865" s="5"/>
      <c r="U865" s="5"/>
      <c r="V865" s="5"/>
      <c r="W865" s="5"/>
      <c r="X865" s="5"/>
      <c r="Y865" s="5"/>
      <c r="Z865" s="5"/>
    </row>
    <row r="866" spans="1:26" ht="15.75" customHeight="1">
      <c r="A866" s="1"/>
      <c r="B866" s="16"/>
      <c r="C866" s="5"/>
      <c r="D866" s="3"/>
      <c r="E866" s="4"/>
      <c r="F866" s="4"/>
      <c r="G866" s="5"/>
      <c r="H866" s="5"/>
      <c r="I866" s="5"/>
      <c r="J866" s="6"/>
      <c r="K866" s="2"/>
      <c r="L866" s="5"/>
      <c r="M866" s="32"/>
      <c r="N866" s="5"/>
      <c r="O866" s="5"/>
      <c r="P866" s="5"/>
      <c r="Q866" s="5"/>
      <c r="R866" s="5"/>
      <c r="S866" s="5"/>
      <c r="T866" s="5"/>
      <c r="U866" s="5"/>
      <c r="V866" s="5"/>
      <c r="W866" s="5"/>
      <c r="X866" s="5"/>
      <c r="Y866" s="5"/>
      <c r="Z866" s="5"/>
    </row>
    <row r="867" spans="1:26" ht="15.75" customHeight="1">
      <c r="A867" s="1"/>
      <c r="B867" s="16"/>
      <c r="C867" s="5"/>
      <c r="D867" s="3"/>
      <c r="E867" s="4"/>
      <c r="F867" s="4"/>
      <c r="G867" s="5"/>
      <c r="H867" s="5"/>
      <c r="I867" s="5"/>
      <c r="J867" s="6"/>
      <c r="K867" s="2"/>
      <c r="L867" s="5"/>
      <c r="M867" s="32"/>
      <c r="N867" s="5"/>
      <c r="O867" s="5"/>
      <c r="P867" s="5"/>
      <c r="Q867" s="5"/>
      <c r="R867" s="5"/>
      <c r="S867" s="5"/>
      <c r="T867" s="5"/>
      <c r="U867" s="5"/>
      <c r="V867" s="5"/>
      <c r="W867" s="5"/>
      <c r="X867" s="5"/>
      <c r="Y867" s="5"/>
      <c r="Z867" s="5"/>
    </row>
    <row r="868" spans="1:26" ht="15.75" customHeight="1">
      <c r="A868" s="1"/>
      <c r="B868" s="16"/>
      <c r="C868" s="5"/>
      <c r="D868" s="3"/>
      <c r="E868" s="4"/>
      <c r="F868" s="4"/>
      <c r="G868" s="5"/>
      <c r="H868" s="5"/>
      <c r="I868" s="5"/>
      <c r="J868" s="6"/>
      <c r="K868" s="2"/>
      <c r="L868" s="5"/>
      <c r="M868" s="32"/>
      <c r="N868" s="5"/>
      <c r="O868" s="5"/>
      <c r="P868" s="5"/>
      <c r="Q868" s="5"/>
      <c r="R868" s="5"/>
      <c r="S868" s="5"/>
      <c r="T868" s="5"/>
      <c r="U868" s="5"/>
      <c r="V868" s="5"/>
      <c r="W868" s="5"/>
      <c r="X868" s="5"/>
      <c r="Y868" s="5"/>
      <c r="Z868" s="5"/>
    </row>
    <row r="869" spans="1:26" ht="15.75" customHeight="1">
      <c r="A869" s="1"/>
      <c r="B869" s="16"/>
      <c r="C869" s="5"/>
      <c r="D869" s="3"/>
      <c r="E869" s="4"/>
      <c r="F869" s="4"/>
      <c r="G869" s="5"/>
      <c r="H869" s="5"/>
      <c r="I869" s="5"/>
      <c r="J869" s="6"/>
      <c r="K869" s="2"/>
      <c r="L869" s="5"/>
      <c r="M869" s="32"/>
      <c r="N869" s="5"/>
      <c r="O869" s="5"/>
      <c r="P869" s="5"/>
      <c r="Q869" s="5"/>
      <c r="R869" s="5"/>
      <c r="S869" s="5"/>
      <c r="T869" s="5"/>
      <c r="U869" s="5"/>
      <c r="V869" s="5"/>
      <c r="W869" s="5"/>
      <c r="X869" s="5"/>
      <c r="Y869" s="5"/>
      <c r="Z869" s="5"/>
    </row>
    <row r="870" spans="1:26" ht="15.75" customHeight="1">
      <c r="A870" s="1"/>
      <c r="B870" s="16"/>
      <c r="C870" s="5"/>
      <c r="D870" s="3"/>
      <c r="E870" s="4"/>
      <c r="F870" s="4"/>
      <c r="G870" s="5"/>
      <c r="H870" s="5"/>
      <c r="I870" s="5"/>
      <c r="J870" s="6"/>
      <c r="K870" s="2"/>
      <c r="L870" s="5"/>
      <c r="M870" s="32"/>
      <c r="N870" s="5"/>
      <c r="O870" s="5"/>
      <c r="P870" s="5"/>
      <c r="Q870" s="5"/>
      <c r="R870" s="5"/>
      <c r="S870" s="5"/>
      <c r="T870" s="5"/>
      <c r="U870" s="5"/>
      <c r="V870" s="5"/>
      <c r="W870" s="5"/>
      <c r="X870" s="5"/>
      <c r="Y870" s="5"/>
      <c r="Z870" s="5"/>
    </row>
    <row r="871" spans="1:26" ht="15.75" customHeight="1">
      <c r="A871" s="1"/>
      <c r="B871" s="16"/>
      <c r="C871" s="5"/>
      <c r="D871" s="3"/>
      <c r="E871" s="4"/>
      <c r="F871" s="4"/>
      <c r="G871" s="5"/>
      <c r="H871" s="5"/>
      <c r="I871" s="5"/>
      <c r="J871" s="6"/>
      <c r="K871" s="2"/>
      <c r="L871" s="5"/>
      <c r="M871" s="32"/>
      <c r="N871" s="5"/>
      <c r="O871" s="5"/>
      <c r="P871" s="5"/>
      <c r="Q871" s="5"/>
      <c r="R871" s="5"/>
      <c r="S871" s="5"/>
      <c r="T871" s="5"/>
      <c r="U871" s="5"/>
      <c r="V871" s="5"/>
      <c r="W871" s="5"/>
      <c r="X871" s="5"/>
      <c r="Y871" s="5"/>
      <c r="Z871" s="5"/>
    </row>
    <row r="872" spans="1:26" ht="15.75" customHeight="1">
      <c r="A872" s="1"/>
      <c r="B872" s="16"/>
      <c r="C872" s="5"/>
      <c r="D872" s="3"/>
      <c r="E872" s="4"/>
      <c r="F872" s="4"/>
      <c r="G872" s="5"/>
      <c r="H872" s="5"/>
      <c r="I872" s="5"/>
      <c r="J872" s="6"/>
      <c r="K872" s="2"/>
      <c r="L872" s="5"/>
      <c r="M872" s="32"/>
      <c r="N872" s="5"/>
      <c r="O872" s="5"/>
      <c r="P872" s="5"/>
      <c r="Q872" s="5"/>
      <c r="R872" s="5"/>
      <c r="S872" s="5"/>
      <c r="T872" s="5"/>
      <c r="U872" s="5"/>
      <c r="V872" s="5"/>
      <c r="W872" s="5"/>
      <c r="X872" s="5"/>
      <c r="Y872" s="5"/>
      <c r="Z872" s="5"/>
    </row>
    <row r="873" spans="1:26" ht="15.75" customHeight="1">
      <c r="A873" s="1"/>
      <c r="B873" s="16"/>
      <c r="C873" s="5"/>
      <c r="D873" s="3"/>
      <c r="E873" s="4"/>
      <c r="F873" s="4"/>
      <c r="G873" s="5"/>
      <c r="H873" s="5"/>
      <c r="I873" s="5"/>
      <c r="J873" s="6"/>
      <c r="K873" s="2"/>
      <c r="L873" s="5"/>
      <c r="M873" s="32"/>
      <c r="N873" s="5"/>
      <c r="O873" s="5"/>
      <c r="P873" s="5"/>
      <c r="Q873" s="5"/>
      <c r="R873" s="5"/>
      <c r="S873" s="5"/>
      <c r="T873" s="5"/>
      <c r="U873" s="5"/>
      <c r="V873" s="5"/>
      <c r="W873" s="5"/>
      <c r="X873" s="5"/>
      <c r="Y873" s="5"/>
      <c r="Z873" s="5"/>
    </row>
    <row r="874" spans="1:26" ht="15.75" customHeight="1">
      <c r="A874" s="1"/>
      <c r="B874" s="16"/>
      <c r="C874" s="5"/>
      <c r="D874" s="3"/>
      <c r="E874" s="4"/>
      <c r="F874" s="4"/>
      <c r="G874" s="5"/>
      <c r="H874" s="5"/>
      <c r="I874" s="5"/>
      <c r="J874" s="6"/>
      <c r="K874" s="2"/>
      <c r="L874" s="5"/>
      <c r="M874" s="32"/>
      <c r="N874" s="5"/>
      <c r="O874" s="5"/>
      <c r="P874" s="5"/>
      <c r="Q874" s="5"/>
      <c r="R874" s="5"/>
      <c r="S874" s="5"/>
      <c r="T874" s="5"/>
      <c r="U874" s="5"/>
      <c r="V874" s="5"/>
      <c r="W874" s="5"/>
      <c r="X874" s="5"/>
      <c r="Y874" s="5"/>
      <c r="Z874" s="5"/>
    </row>
    <row r="875" spans="1:26" ht="15.75" customHeight="1">
      <c r="A875" s="1"/>
      <c r="B875" s="16"/>
      <c r="C875" s="5"/>
      <c r="D875" s="3"/>
      <c r="E875" s="4"/>
      <c r="F875" s="4"/>
      <c r="G875" s="5"/>
      <c r="H875" s="5"/>
      <c r="I875" s="5"/>
      <c r="J875" s="6"/>
      <c r="K875" s="2"/>
      <c r="L875" s="5"/>
      <c r="M875" s="32"/>
      <c r="N875" s="5"/>
      <c r="O875" s="5"/>
      <c r="P875" s="5"/>
      <c r="Q875" s="5"/>
      <c r="R875" s="5"/>
      <c r="S875" s="5"/>
      <c r="T875" s="5"/>
      <c r="U875" s="5"/>
      <c r="V875" s="5"/>
      <c r="W875" s="5"/>
      <c r="X875" s="5"/>
      <c r="Y875" s="5"/>
      <c r="Z875" s="5"/>
    </row>
    <row r="876" spans="1:26" ht="15.75" customHeight="1">
      <c r="A876" s="1"/>
      <c r="B876" s="16"/>
      <c r="C876" s="5"/>
      <c r="D876" s="3"/>
      <c r="E876" s="4"/>
      <c r="F876" s="4"/>
      <c r="G876" s="5"/>
      <c r="H876" s="5"/>
      <c r="I876" s="5"/>
      <c r="J876" s="6"/>
      <c r="K876" s="2"/>
      <c r="L876" s="5"/>
      <c r="M876" s="32"/>
      <c r="N876" s="5"/>
      <c r="O876" s="5"/>
      <c r="P876" s="5"/>
      <c r="Q876" s="5"/>
      <c r="R876" s="5"/>
      <c r="S876" s="5"/>
      <c r="T876" s="5"/>
      <c r="U876" s="5"/>
      <c r="V876" s="5"/>
      <c r="W876" s="5"/>
      <c r="X876" s="5"/>
      <c r="Y876" s="5"/>
      <c r="Z876" s="5"/>
    </row>
    <row r="877" spans="1:26" ht="15.75" customHeight="1">
      <c r="A877" s="1"/>
      <c r="B877" s="16"/>
      <c r="C877" s="5"/>
      <c r="D877" s="3"/>
      <c r="E877" s="4"/>
      <c r="F877" s="4"/>
      <c r="G877" s="5"/>
      <c r="H877" s="5"/>
      <c r="I877" s="5"/>
      <c r="J877" s="6"/>
      <c r="K877" s="2"/>
      <c r="L877" s="5"/>
      <c r="M877" s="32"/>
      <c r="N877" s="5"/>
      <c r="O877" s="5"/>
      <c r="P877" s="5"/>
      <c r="Q877" s="5"/>
      <c r="R877" s="5"/>
      <c r="S877" s="5"/>
      <c r="T877" s="5"/>
      <c r="U877" s="5"/>
      <c r="V877" s="5"/>
      <c r="W877" s="5"/>
      <c r="X877" s="5"/>
      <c r="Y877" s="5"/>
      <c r="Z877" s="5"/>
    </row>
    <row r="878" spans="1:26" ht="15.75" customHeight="1">
      <c r="A878" s="1"/>
      <c r="B878" s="16"/>
      <c r="C878" s="5"/>
      <c r="D878" s="3"/>
      <c r="E878" s="4"/>
      <c r="F878" s="4"/>
      <c r="G878" s="5"/>
      <c r="H878" s="5"/>
      <c r="I878" s="5"/>
      <c r="J878" s="6"/>
      <c r="K878" s="2"/>
      <c r="L878" s="5"/>
      <c r="M878" s="32"/>
      <c r="N878" s="5"/>
      <c r="O878" s="5"/>
      <c r="P878" s="5"/>
      <c r="Q878" s="5"/>
      <c r="R878" s="5"/>
      <c r="S878" s="5"/>
      <c r="T878" s="5"/>
      <c r="U878" s="5"/>
      <c r="V878" s="5"/>
      <c r="W878" s="5"/>
      <c r="X878" s="5"/>
      <c r="Y878" s="5"/>
      <c r="Z878" s="5"/>
    </row>
    <row r="879" spans="1:26" ht="15.75" customHeight="1">
      <c r="A879" s="1"/>
      <c r="B879" s="16"/>
      <c r="C879" s="5"/>
      <c r="D879" s="3"/>
      <c r="E879" s="4"/>
      <c r="F879" s="4"/>
      <c r="G879" s="5"/>
      <c r="H879" s="5"/>
      <c r="I879" s="5"/>
      <c r="J879" s="6"/>
      <c r="K879" s="2"/>
      <c r="L879" s="5"/>
      <c r="M879" s="32"/>
      <c r="N879" s="5"/>
      <c r="O879" s="5"/>
      <c r="P879" s="5"/>
      <c r="Q879" s="5"/>
      <c r="R879" s="5"/>
      <c r="S879" s="5"/>
      <c r="T879" s="5"/>
      <c r="U879" s="5"/>
      <c r="V879" s="5"/>
      <c r="W879" s="5"/>
      <c r="X879" s="5"/>
      <c r="Y879" s="5"/>
      <c r="Z879" s="5"/>
    </row>
    <row r="880" spans="1:26" ht="15.75" customHeight="1">
      <c r="A880" s="1"/>
      <c r="B880" s="16"/>
      <c r="C880" s="5"/>
      <c r="D880" s="3"/>
      <c r="E880" s="4"/>
      <c r="F880" s="4"/>
      <c r="G880" s="5"/>
      <c r="H880" s="5"/>
      <c r="I880" s="5"/>
      <c r="J880" s="6"/>
      <c r="K880" s="2"/>
      <c r="L880" s="5"/>
      <c r="M880" s="32"/>
      <c r="N880" s="5"/>
      <c r="O880" s="5"/>
      <c r="P880" s="5"/>
      <c r="Q880" s="5"/>
      <c r="R880" s="5"/>
      <c r="S880" s="5"/>
      <c r="T880" s="5"/>
      <c r="U880" s="5"/>
      <c r="V880" s="5"/>
      <c r="W880" s="5"/>
      <c r="X880" s="5"/>
      <c r="Y880" s="5"/>
      <c r="Z880" s="5"/>
    </row>
    <row r="881" spans="1:26" ht="15.75" customHeight="1">
      <c r="A881" s="1"/>
      <c r="B881" s="16"/>
      <c r="C881" s="5"/>
      <c r="D881" s="3"/>
      <c r="E881" s="4"/>
      <c r="F881" s="4"/>
      <c r="G881" s="5"/>
      <c r="H881" s="5"/>
      <c r="I881" s="5"/>
      <c r="J881" s="6"/>
      <c r="K881" s="2"/>
      <c r="L881" s="5"/>
      <c r="M881" s="32"/>
      <c r="N881" s="5"/>
      <c r="O881" s="5"/>
      <c r="P881" s="5"/>
      <c r="Q881" s="5"/>
      <c r="R881" s="5"/>
      <c r="S881" s="5"/>
      <c r="T881" s="5"/>
      <c r="U881" s="5"/>
      <c r="V881" s="5"/>
      <c r="W881" s="5"/>
      <c r="X881" s="5"/>
      <c r="Y881" s="5"/>
      <c r="Z881" s="5"/>
    </row>
    <row r="882" spans="1:26" ht="15.75" customHeight="1">
      <c r="A882" s="1"/>
      <c r="B882" s="16"/>
      <c r="C882" s="5"/>
      <c r="D882" s="3"/>
      <c r="E882" s="4"/>
      <c r="F882" s="4"/>
      <c r="G882" s="5"/>
      <c r="H882" s="5"/>
      <c r="I882" s="5"/>
      <c r="J882" s="6"/>
      <c r="K882" s="2"/>
      <c r="L882" s="5"/>
      <c r="M882" s="32"/>
      <c r="N882" s="5"/>
      <c r="O882" s="5"/>
      <c r="P882" s="5"/>
      <c r="Q882" s="5"/>
      <c r="R882" s="5"/>
      <c r="S882" s="5"/>
      <c r="T882" s="5"/>
      <c r="U882" s="5"/>
      <c r="V882" s="5"/>
      <c r="W882" s="5"/>
      <c r="X882" s="5"/>
      <c r="Y882" s="5"/>
      <c r="Z882" s="5"/>
    </row>
    <row r="883" spans="1:26" ht="15.75" customHeight="1">
      <c r="A883" s="1"/>
      <c r="B883" s="16"/>
      <c r="C883" s="5"/>
      <c r="D883" s="3"/>
      <c r="E883" s="4"/>
      <c r="F883" s="4"/>
      <c r="G883" s="5"/>
      <c r="H883" s="5"/>
      <c r="I883" s="5"/>
      <c r="J883" s="6"/>
      <c r="K883" s="2"/>
      <c r="L883" s="5"/>
      <c r="M883" s="32"/>
      <c r="N883" s="5"/>
      <c r="O883" s="5"/>
      <c r="P883" s="5"/>
      <c r="Q883" s="5"/>
      <c r="R883" s="5"/>
      <c r="S883" s="5"/>
      <c r="T883" s="5"/>
      <c r="U883" s="5"/>
      <c r="V883" s="5"/>
      <c r="W883" s="5"/>
      <c r="X883" s="5"/>
      <c r="Y883" s="5"/>
      <c r="Z883" s="5"/>
    </row>
    <row r="884" spans="1:26" ht="15.75" customHeight="1">
      <c r="A884" s="1"/>
      <c r="B884" s="16"/>
      <c r="C884" s="5"/>
      <c r="D884" s="3"/>
      <c r="E884" s="4"/>
      <c r="F884" s="4"/>
      <c r="G884" s="5"/>
      <c r="H884" s="5"/>
      <c r="I884" s="5"/>
      <c r="J884" s="6"/>
      <c r="K884" s="2"/>
      <c r="L884" s="5"/>
      <c r="M884" s="32"/>
      <c r="N884" s="5"/>
      <c r="O884" s="5"/>
      <c r="P884" s="5"/>
      <c r="Q884" s="5"/>
      <c r="R884" s="5"/>
      <c r="S884" s="5"/>
      <c r="T884" s="5"/>
      <c r="U884" s="5"/>
      <c r="V884" s="5"/>
      <c r="W884" s="5"/>
      <c r="X884" s="5"/>
      <c r="Y884" s="5"/>
      <c r="Z884" s="5"/>
    </row>
    <row r="885" spans="1:26" ht="15.75" customHeight="1">
      <c r="A885" s="1"/>
      <c r="B885" s="16"/>
      <c r="C885" s="5"/>
      <c r="D885" s="3"/>
      <c r="E885" s="4"/>
      <c r="F885" s="4"/>
      <c r="G885" s="5"/>
      <c r="H885" s="5"/>
      <c r="I885" s="5"/>
      <c r="J885" s="6"/>
      <c r="K885" s="2"/>
      <c r="L885" s="5"/>
      <c r="M885" s="32"/>
      <c r="N885" s="5"/>
      <c r="O885" s="5"/>
      <c r="P885" s="5"/>
      <c r="Q885" s="5"/>
      <c r="R885" s="5"/>
      <c r="S885" s="5"/>
      <c r="T885" s="5"/>
      <c r="U885" s="5"/>
      <c r="V885" s="5"/>
      <c r="W885" s="5"/>
      <c r="X885" s="5"/>
      <c r="Y885" s="5"/>
      <c r="Z885" s="5"/>
    </row>
    <row r="886" spans="1:26" ht="15.75" customHeight="1">
      <c r="A886" s="1"/>
      <c r="B886" s="16"/>
      <c r="C886" s="5"/>
      <c r="D886" s="3"/>
      <c r="E886" s="4"/>
      <c r="F886" s="4"/>
      <c r="G886" s="5"/>
      <c r="H886" s="5"/>
      <c r="I886" s="5"/>
      <c r="J886" s="6"/>
      <c r="K886" s="2"/>
      <c r="L886" s="5"/>
      <c r="M886" s="32"/>
      <c r="N886" s="5"/>
      <c r="O886" s="5"/>
      <c r="P886" s="5"/>
      <c r="Q886" s="5"/>
      <c r="R886" s="5"/>
      <c r="S886" s="5"/>
      <c r="T886" s="5"/>
      <c r="U886" s="5"/>
      <c r="V886" s="5"/>
      <c r="W886" s="5"/>
      <c r="X886" s="5"/>
      <c r="Y886" s="5"/>
      <c r="Z886" s="5"/>
    </row>
    <row r="887" spans="1:26" ht="15.75" customHeight="1">
      <c r="A887" s="1"/>
      <c r="B887" s="16"/>
      <c r="C887" s="5"/>
      <c r="D887" s="3"/>
      <c r="E887" s="4"/>
      <c r="F887" s="4"/>
      <c r="G887" s="5"/>
      <c r="H887" s="5"/>
      <c r="I887" s="5"/>
      <c r="J887" s="6"/>
      <c r="K887" s="2"/>
      <c r="L887" s="5"/>
      <c r="M887" s="32"/>
      <c r="N887" s="5"/>
      <c r="O887" s="5"/>
      <c r="P887" s="5"/>
      <c r="Q887" s="5"/>
      <c r="R887" s="5"/>
      <c r="S887" s="5"/>
      <c r="T887" s="5"/>
      <c r="U887" s="5"/>
      <c r="V887" s="5"/>
      <c r="W887" s="5"/>
      <c r="X887" s="5"/>
      <c r="Y887" s="5"/>
      <c r="Z887" s="5"/>
    </row>
    <row r="888" spans="1:26" ht="15.75" customHeight="1">
      <c r="A888" s="1"/>
      <c r="B888" s="16"/>
      <c r="C888" s="5"/>
      <c r="D888" s="3"/>
      <c r="E888" s="4"/>
      <c r="F888" s="4"/>
      <c r="G888" s="5"/>
      <c r="H888" s="5"/>
      <c r="I888" s="5"/>
      <c r="J888" s="6"/>
      <c r="K888" s="2"/>
      <c r="L888" s="5"/>
      <c r="M888" s="32"/>
      <c r="N888" s="5"/>
      <c r="O888" s="5"/>
      <c r="P888" s="5"/>
      <c r="Q888" s="5"/>
      <c r="R888" s="5"/>
      <c r="S888" s="5"/>
      <c r="T888" s="5"/>
      <c r="U888" s="5"/>
      <c r="V888" s="5"/>
      <c r="W888" s="5"/>
      <c r="X888" s="5"/>
      <c r="Y888" s="5"/>
      <c r="Z888" s="5"/>
    </row>
    <row r="889" spans="1:26" ht="15.75" customHeight="1">
      <c r="A889" s="1"/>
      <c r="B889" s="16"/>
      <c r="C889" s="5"/>
      <c r="D889" s="3"/>
      <c r="E889" s="4"/>
      <c r="F889" s="4"/>
      <c r="G889" s="5"/>
      <c r="H889" s="5"/>
      <c r="I889" s="5"/>
      <c r="J889" s="6"/>
      <c r="K889" s="2"/>
      <c r="L889" s="5"/>
      <c r="M889" s="32"/>
      <c r="N889" s="5"/>
      <c r="O889" s="5"/>
      <c r="P889" s="5"/>
      <c r="Q889" s="5"/>
      <c r="R889" s="5"/>
      <c r="S889" s="5"/>
      <c r="T889" s="5"/>
      <c r="U889" s="5"/>
      <c r="V889" s="5"/>
      <c r="W889" s="5"/>
      <c r="X889" s="5"/>
      <c r="Y889" s="5"/>
      <c r="Z889" s="5"/>
    </row>
    <row r="890" spans="1:26" ht="15.75" customHeight="1">
      <c r="A890" s="1"/>
      <c r="B890" s="16"/>
      <c r="C890" s="5"/>
      <c r="D890" s="3"/>
      <c r="E890" s="4"/>
      <c r="F890" s="4"/>
      <c r="G890" s="5"/>
      <c r="H890" s="5"/>
      <c r="I890" s="5"/>
      <c r="J890" s="6"/>
      <c r="K890" s="2"/>
      <c r="L890" s="5"/>
      <c r="M890" s="32"/>
      <c r="N890" s="5"/>
      <c r="O890" s="5"/>
      <c r="P890" s="5"/>
      <c r="Q890" s="5"/>
      <c r="R890" s="5"/>
      <c r="S890" s="5"/>
      <c r="T890" s="5"/>
      <c r="U890" s="5"/>
      <c r="V890" s="5"/>
      <c r="W890" s="5"/>
      <c r="X890" s="5"/>
      <c r="Y890" s="5"/>
      <c r="Z890" s="5"/>
    </row>
    <row r="891" spans="1:26" ht="15.75" customHeight="1">
      <c r="A891" s="1"/>
      <c r="B891" s="16"/>
      <c r="C891" s="5"/>
      <c r="D891" s="3"/>
      <c r="E891" s="4"/>
      <c r="F891" s="4"/>
      <c r="G891" s="5"/>
      <c r="H891" s="5"/>
      <c r="I891" s="5"/>
      <c r="J891" s="6"/>
      <c r="K891" s="2"/>
      <c r="L891" s="5"/>
      <c r="M891" s="32"/>
      <c r="N891" s="5"/>
      <c r="O891" s="5"/>
      <c r="P891" s="5"/>
      <c r="Q891" s="5"/>
      <c r="R891" s="5"/>
      <c r="S891" s="5"/>
      <c r="T891" s="5"/>
      <c r="U891" s="5"/>
      <c r="V891" s="5"/>
      <c r="W891" s="5"/>
      <c r="X891" s="5"/>
      <c r="Y891" s="5"/>
      <c r="Z891" s="5"/>
    </row>
    <row r="892" spans="1:26" ht="15.75" customHeight="1">
      <c r="A892" s="1"/>
      <c r="B892" s="16"/>
      <c r="C892" s="5"/>
      <c r="D892" s="3"/>
      <c r="E892" s="4"/>
      <c r="F892" s="4"/>
      <c r="G892" s="5"/>
      <c r="H892" s="5"/>
      <c r="I892" s="5"/>
      <c r="J892" s="6"/>
      <c r="K892" s="2"/>
      <c r="L892" s="5"/>
      <c r="M892" s="32"/>
      <c r="N892" s="5"/>
      <c r="O892" s="5"/>
      <c r="P892" s="5"/>
      <c r="Q892" s="5"/>
      <c r="R892" s="5"/>
      <c r="S892" s="5"/>
      <c r="T892" s="5"/>
      <c r="U892" s="5"/>
      <c r="V892" s="5"/>
      <c r="W892" s="5"/>
      <c r="X892" s="5"/>
      <c r="Y892" s="5"/>
      <c r="Z892" s="5"/>
    </row>
    <row r="893" spans="1:26" ht="15.75" customHeight="1">
      <c r="A893" s="1"/>
      <c r="B893" s="16"/>
      <c r="C893" s="5"/>
      <c r="D893" s="3"/>
      <c r="E893" s="4"/>
      <c r="F893" s="4"/>
      <c r="G893" s="5"/>
      <c r="H893" s="5"/>
      <c r="I893" s="5"/>
      <c r="J893" s="6"/>
      <c r="K893" s="2"/>
      <c r="L893" s="5"/>
      <c r="M893" s="32"/>
      <c r="N893" s="5"/>
      <c r="O893" s="5"/>
      <c r="P893" s="5"/>
      <c r="Q893" s="5"/>
      <c r="R893" s="5"/>
      <c r="S893" s="5"/>
      <c r="T893" s="5"/>
      <c r="U893" s="5"/>
      <c r="V893" s="5"/>
      <c r="W893" s="5"/>
      <c r="X893" s="5"/>
      <c r="Y893" s="5"/>
      <c r="Z893" s="5"/>
    </row>
    <row r="894" spans="1:26" ht="15.75" customHeight="1">
      <c r="A894" s="1"/>
      <c r="B894" s="16"/>
      <c r="C894" s="5"/>
      <c r="D894" s="3"/>
      <c r="E894" s="4"/>
      <c r="F894" s="4"/>
      <c r="G894" s="5"/>
      <c r="H894" s="5"/>
      <c r="I894" s="5"/>
      <c r="J894" s="6"/>
      <c r="K894" s="2"/>
      <c r="L894" s="5"/>
      <c r="M894" s="32"/>
      <c r="N894" s="5"/>
      <c r="O894" s="5"/>
      <c r="P894" s="5"/>
      <c r="Q894" s="5"/>
      <c r="R894" s="5"/>
      <c r="S894" s="5"/>
      <c r="T894" s="5"/>
      <c r="U894" s="5"/>
      <c r="V894" s="5"/>
      <c r="W894" s="5"/>
      <c r="X894" s="5"/>
      <c r="Y894" s="5"/>
      <c r="Z894" s="5"/>
    </row>
    <row r="895" spans="1:26" ht="15.75" customHeight="1">
      <c r="A895" s="1"/>
      <c r="B895" s="16"/>
      <c r="C895" s="5"/>
      <c r="D895" s="3"/>
      <c r="E895" s="4"/>
      <c r="F895" s="4"/>
      <c r="G895" s="5"/>
      <c r="H895" s="5"/>
      <c r="I895" s="5"/>
      <c r="J895" s="6"/>
      <c r="K895" s="2"/>
      <c r="L895" s="5"/>
      <c r="M895" s="32"/>
      <c r="N895" s="5"/>
      <c r="O895" s="5"/>
      <c r="P895" s="5"/>
      <c r="Q895" s="5"/>
      <c r="R895" s="5"/>
      <c r="S895" s="5"/>
      <c r="T895" s="5"/>
      <c r="U895" s="5"/>
      <c r="V895" s="5"/>
      <c r="W895" s="5"/>
      <c r="X895" s="5"/>
      <c r="Y895" s="5"/>
      <c r="Z895" s="5"/>
    </row>
    <row r="896" spans="1:26" ht="15.75" customHeight="1">
      <c r="A896" s="1"/>
      <c r="B896" s="16"/>
      <c r="C896" s="5"/>
      <c r="D896" s="3"/>
      <c r="E896" s="4"/>
      <c r="F896" s="4"/>
      <c r="G896" s="5"/>
      <c r="H896" s="5"/>
      <c r="I896" s="5"/>
      <c r="J896" s="6"/>
      <c r="K896" s="2"/>
      <c r="L896" s="5"/>
      <c r="M896" s="32"/>
      <c r="N896" s="5"/>
      <c r="O896" s="5"/>
      <c r="P896" s="5"/>
      <c r="Q896" s="5"/>
      <c r="R896" s="5"/>
      <c r="S896" s="5"/>
      <c r="T896" s="5"/>
      <c r="U896" s="5"/>
      <c r="V896" s="5"/>
      <c r="W896" s="5"/>
      <c r="X896" s="5"/>
      <c r="Y896" s="5"/>
      <c r="Z896" s="5"/>
    </row>
    <row r="897" spans="1:26" ht="15.75" customHeight="1">
      <c r="A897" s="1"/>
      <c r="B897" s="16"/>
      <c r="C897" s="5"/>
      <c r="D897" s="3"/>
      <c r="E897" s="4"/>
      <c r="F897" s="4"/>
      <c r="G897" s="5"/>
      <c r="H897" s="5"/>
      <c r="I897" s="5"/>
      <c r="J897" s="6"/>
      <c r="K897" s="2"/>
      <c r="L897" s="5"/>
      <c r="M897" s="32"/>
      <c r="N897" s="5"/>
      <c r="O897" s="5"/>
      <c r="P897" s="5"/>
      <c r="Q897" s="5"/>
      <c r="R897" s="5"/>
      <c r="S897" s="5"/>
      <c r="T897" s="5"/>
      <c r="U897" s="5"/>
      <c r="V897" s="5"/>
      <c r="W897" s="5"/>
      <c r="X897" s="5"/>
      <c r="Y897" s="5"/>
      <c r="Z897" s="5"/>
    </row>
    <row r="898" spans="1:26" ht="15.75" customHeight="1">
      <c r="A898" s="1"/>
      <c r="B898" s="16"/>
      <c r="C898" s="5"/>
      <c r="D898" s="3"/>
      <c r="E898" s="4"/>
      <c r="F898" s="4"/>
      <c r="G898" s="5"/>
      <c r="H898" s="5"/>
      <c r="I898" s="5"/>
      <c r="J898" s="6"/>
      <c r="K898" s="2"/>
      <c r="L898" s="5"/>
      <c r="M898" s="32"/>
      <c r="N898" s="5"/>
      <c r="O898" s="5"/>
      <c r="P898" s="5"/>
      <c r="Q898" s="5"/>
      <c r="R898" s="5"/>
      <c r="S898" s="5"/>
      <c r="T898" s="5"/>
      <c r="U898" s="5"/>
      <c r="V898" s="5"/>
      <c r="W898" s="5"/>
      <c r="X898" s="5"/>
      <c r="Y898" s="5"/>
      <c r="Z898" s="5"/>
    </row>
    <row r="899" spans="1:26" ht="15.75" customHeight="1">
      <c r="A899" s="1"/>
      <c r="B899" s="16"/>
      <c r="C899" s="5"/>
      <c r="D899" s="3"/>
      <c r="E899" s="4"/>
      <c r="F899" s="4"/>
      <c r="G899" s="5"/>
      <c r="H899" s="5"/>
      <c r="I899" s="5"/>
      <c r="J899" s="6"/>
      <c r="K899" s="2"/>
      <c r="L899" s="5"/>
      <c r="M899" s="32"/>
      <c r="N899" s="5"/>
      <c r="O899" s="5"/>
      <c r="P899" s="5"/>
      <c r="Q899" s="5"/>
      <c r="R899" s="5"/>
      <c r="S899" s="5"/>
      <c r="T899" s="5"/>
      <c r="U899" s="5"/>
      <c r="V899" s="5"/>
      <c r="W899" s="5"/>
      <c r="X899" s="5"/>
      <c r="Y899" s="5"/>
      <c r="Z899" s="5"/>
    </row>
    <row r="900" spans="1:26" ht="15.75" customHeight="1">
      <c r="A900" s="1"/>
      <c r="B900" s="16"/>
      <c r="C900" s="5"/>
      <c r="D900" s="3"/>
      <c r="E900" s="4"/>
      <c r="F900" s="4"/>
      <c r="G900" s="5"/>
      <c r="H900" s="5"/>
      <c r="I900" s="5"/>
      <c r="J900" s="6"/>
      <c r="K900" s="2"/>
      <c r="L900" s="5"/>
      <c r="M900" s="32"/>
      <c r="N900" s="5"/>
      <c r="O900" s="5"/>
      <c r="P900" s="5"/>
      <c r="Q900" s="5"/>
      <c r="R900" s="5"/>
      <c r="S900" s="5"/>
      <c r="T900" s="5"/>
      <c r="U900" s="5"/>
      <c r="V900" s="5"/>
      <c r="W900" s="5"/>
      <c r="X900" s="5"/>
      <c r="Y900" s="5"/>
      <c r="Z900" s="5"/>
    </row>
    <row r="901" spans="1:26" ht="15.75" customHeight="1">
      <c r="A901" s="1"/>
      <c r="B901" s="16"/>
      <c r="C901" s="5"/>
      <c r="D901" s="3"/>
      <c r="E901" s="4"/>
      <c r="F901" s="4"/>
      <c r="G901" s="5"/>
      <c r="H901" s="5"/>
      <c r="I901" s="5"/>
      <c r="J901" s="6"/>
      <c r="K901" s="2"/>
      <c r="L901" s="5"/>
      <c r="M901" s="32"/>
      <c r="N901" s="5"/>
      <c r="O901" s="5"/>
      <c r="P901" s="5"/>
      <c r="Q901" s="5"/>
      <c r="R901" s="5"/>
      <c r="S901" s="5"/>
      <c r="T901" s="5"/>
      <c r="U901" s="5"/>
      <c r="V901" s="5"/>
      <c r="W901" s="5"/>
      <c r="X901" s="5"/>
      <c r="Y901" s="5"/>
      <c r="Z901" s="5"/>
    </row>
    <row r="902" spans="1:26" ht="15.75" customHeight="1">
      <c r="A902" s="1"/>
      <c r="B902" s="16"/>
      <c r="C902" s="5"/>
      <c r="D902" s="3"/>
      <c r="E902" s="4"/>
      <c r="F902" s="4"/>
      <c r="G902" s="5"/>
      <c r="H902" s="5"/>
      <c r="I902" s="5"/>
      <c r="J902" s="6"/>
      <c r="K902" s="2"/>
      <c r="L902" s="5"/>
      <c r="M902" s="32"/>
      <c r="N902" s="5"/>
      <c r="O902" s="5"/>
      <c r="P902" s="5"/>
      <c r="Q902" s="5"/>
      <c r="R902" s="5"/>
      <c r="S902" s="5"/>
      <c r="T902" s="5"/>
      <c r="U902" s="5"/>
      <c r="V902" s="5"/>
      <c r="W902" s="5"/>
      <c r="X902" s="5"/>
      <c r="Y902" s="5"/>
      <c r="Z902" s="5"/>
    </row>
    <row r="903" spans="1:26" ht="15.75" customHeight="1">
      <c r="A903" s="1"/>
      <c r="B903" s="16"/>
      <c r="C903" s="5"/>
      <c r="D903" s="3"/>
      <c r="E903" s="4"/>
      <c r="F903" s="4"/>
      <c r="G903" s="5"/>
      <c r="H903" s="5"/>
      <c r="I903" s="5"/>
      <c r="J903" s="6"/>
      <c r="K903" s="2"/>
      <c r="L903" s="5"/>
      <c r="M903" s="32"/>
      <c r="N903" s="5"/>
      <c r="O903" s="5"/>
      <c r="P903" s="5"/>
      <c r="Q903" s="5"/>
      <c r="R903" s="5"/>
      <c r="S903" s="5"/>
      <c r="T903" s="5"/>
      <c r="U903" s="5"/>
      <c r="V903" s="5"/>
      <c r="W903" s="5"/>
      <c r="X903" s="5"/>
      <c r="Y903" s="5"/>
      <c r="Z903" s="5"/>
    </row>
    <row r="904" spans="1:26" ht="15.75" customHeight="1">
      <c r="A904" s="1"/>
      <c r="B904" s="16"/>
      <c r="C904" s="5"/>
      <c r="D904" s="3"/>
      <c r="E904" s="4"/>
      <c r="F904" s="4"/>
      <c r="G904" s="5"/>
      <c r="H904" s="5"/>
      <c r="I904" s="5"/>
      <c r="J904" s="6"/>
      <c r="K904" s="2"/>
      <c r="L904" s="5"/>
      <c r="M904" s="32"/>
      <c r="N904" s="5"/>
      <c r="O904" s="5"/>
      <c r="P904" s="5"/>
      <c r="Q904" s="5"/>
      <c r="R904" s="5"/>
      <c r="S904" s="5"/>
      <c r="T904" s="5"/>
      <c r="U904" s="5"/>
      <c r="V904" s="5"/>
      <c r="W904" s="5"/>
      <c r="X904" s="5"/>
      <c r="Y904" s="5"/>
      <c r="Z904" s="5"/>
    </row>
    <row r="905" spans="1:26" ht="15.75" customHeight="1">
      <c r="A905" s="1"/>
      <c r="B905" s="16"/>
      <c r="C905" s="5"/>
      <c r="D905" s="3"/>
      <c r="E905" s="4"/>
      <c r="F905" s="4"/>
      <c r="G905" s="5"/>
      <c r="H905" s="5"/>
      <c r="I905" s="5"/>
      <c r="J905" s="6"/>
      <c r="K905" s="2"/>
      <c r="L905" s="5"/>
      <c r="M905" s="32"/>
      <c r="N905" s="5"/>
      <c r="O905" s="5"/>
      <c r="P905" s="5"/>
      <c r="Q905" s="5"/>
      <c r="R905" s="5"/>
      <c r="S905" s="5"/>
      <c r="T905" s="5"/>
      <c r="U905" s="5"/>
      <c r="V905" s="5"/>
      <c r="W905" s="5"/>
      <c r="X905" s="5"/>
      <c r="Y905" s="5"/>
      <c r="Z905" s="5"/>
    </row>
    <row r="906" spans="1:26" ht="15.75" customHeight="1">
      <c r="A906" s="1"/>
      <c r="B906" s="16"/>
      <c r="C906" s="5"/>
      <c r="D906" s="3"/>
      <c r="E906" s="4"/>
      <c r="F906" s="4"/>
      <c r="G906" s="5"/>
      <c r="H906" s="5"/>
      <c r="I906" s="5"/>
      <c r="J906" s="6"/>
      <c r="K906" s="2"/>
      <c r="L906" s="5"/>
      <c r="M906" s="32"/>
      <c r="N906" s="5"/>
      <c r="O906" s="5"/>
      <c r="P906" s="5"/>
      <c r="Q906" s="5"/>
      <c r="R906" s="5"/>
      <c r="S906" s="5"/>
      <c r="T906" s="5"/>
      <c r="U906" s="5"/>
      <c r="V906" s="5"/>
      <c r="W906" s="5"/>
      <c r="X906" s="5"/>
      <c r="Y906" s="5"/>
      <c r="Z906" s="5"/>
    </row>
    <row r="907" spans="1:26" ht="15.75" customHeight="1">
      <c r="A907" s="1"/>
      <c r="B907" s="16"/>
      <c r="C907" s="5"/>
      <c r="D907" s="3"/>
      <c r="E907" s="4"/>
      <c r="F907" s="4"/>
      <c r="G907" s="5"/>
      <c r="H907" s="5"/>
      <c r="I907" s="5"/>
      <c r="J907" s="6"/>
      <c r="K907" s="2"/>
      <c r="L907" s="5"/>
      <c r="M907" s="32"/>
      <c r="N907" s="5"/>
      <c r="O907" s="5"/>
      <c r="P907" s="5"/>
      <c r="Q907" s="5"/>
      <c r="R907" s="5"/>
      <c r="S907" s="5"/>
      <c r="T907" s="5"/>
      <c r="U907" s="5"/>
      <c r="V907" s="5"/>
      <c r="W907" s="5"/>
      <c r="X907" s="5"/>
      <c r="Y907" s="5"/>
      <c r="Z907" s="5"/>
    </row>
    <row r="908" spans="1:26" ht="15.75" customHeight="1">
      <c r="A908" s="1"/>
      <c r="B908" s="16"/>
      <c r="C908" s="5"/>
      <c r="D908" s="3"/>
      <c r="E908" s="4"/>
      <c r="F908" s="4"/>
      <c r="G908" s="5"/>
      <c r="H908" s="5"/>
      <c r="I908" s="5"/>
      <c r="J908" s="6"/>
      <c r="K908" s="2"/>
      <c r="L908" s="5"/>
      <c r="M908" s="32"/>
      <c r="N908" s="5"/>
      <c r="O908" s="5"/>
      <c r="P908" s="5"/>
      <c r="Q908" s="5"/>
      <c r="R908" s="5"/>
      <c r="S908" s="5"/>
      <c r="T908" s="5"/>
      <c r="U908" s="5"/>
      <c r="V908" s="5"/>
      <c r="W908" s="5"/>
      <c r="X908" s="5"/>
      <c r="Y908" s="5"/>
      <c r="Z908" s="5"/>
    </row>
    <row r="909" spans="1:26" ht="15.75" customHeight="1">
      <c r="A909" s="1"/>
      <c r="B909" s="16"/>
      <c r="C909" s="5"/>
      <c r="D909" s="3"/>
      <c r="E909" s="4"/>
      <c r="F909" s="4"/>
      <c r="G909" s="5"/>
      <c r="H909" s="5"/>
      <c r="I909" s="5"/>
      <c r="J909" s="6"/>
      <c r="K909" s="2"/>
      <c r="L909" s="5"/>
      <c r="M909" s="32"/>
      <c r="N909" s="5"/>
      <c r="O909" s="5"/>
      <c r="P909" s="5"/>
      <c r="Q909" s="5"/>
      <c r="R909" s="5"/>
      <c r="S909" s="5"/>
      <c r="T909" s="5"/>
      <c r="U909" s="5"/>
      <c r="V909" s="5"/>
      <c r="W909" s="5"/>
      <c r="X909" s="5"/>
      <c r="Y909" s="5"/>
      <c r="Z909" s="5"/>
    </row>
    <row r="910" spans="1:26" ht="15.75" customHeight="1">
      <c r="A910" s="1"/>
      <c r="B910" s="16"/>
      <c r="C910" s="5"/>
      <c r="D910" s="3"/>
      <c r="E910" s="4"/>
      <c r="F910" s="4"/>
      <c r="G910" s="5"/>
      <c r="H910" s="5"/>
      <c r="I910" s="5"/>
      <c r="J910" s="6"/>
      <c r="K910" s="2"/>
      <c r="L910" s="5"/>
      <c r="M910" s="32"/>
      <c r="N910" s="5"/>
      <c r="O910" s="5"/>
      <c r="P910" s="5"/>
      <c r="Q910" s="5"/>
      <c r="R910" s="5"/>
      <c r="S910" s="5"/>
      <c r="T910" s="5"/>
      <c r="U910" s="5"/>
      <c r="V910" s="5"/>
      <c r="W910" s="5"/>
      <c r="X910" s="5"/>
      <c r="Y910" s="5"/>
      <c r="Z910" s="5"/>
    </row>
    <row r="911" spans="1:26" ht="15.75" customHeight="1">
      <c r="A911" s="1"/>
      <c r="B911" s="16"/>
      <c r="C911" s="5"/>
      <c r="D911" s="3"/>
      <c r="E911" s="4"/>
      <c r="F911" s="4"/>
      <c r="G911" s="5"/>
      <c r="H911" s="5"/>
      <c r="I911" s="5"/>
      <c r="J911" s="6"/>
      <c r="K911" s="2"/>
      <c r="L911" s="5"/>
      <c r="M911" s="32"/>
      <c r="N911" s="5"/>
      <c r="O911" s="5"/>
      <c r="P911" s="5"/>
      <c r="Q911" s="5"/>
      <c r="R911" s="5"/>
      <c r="S911" s="5"/>
      <c r="T911" s="5"/>
      <c r="U911" s="5"/>
      <c r="V911" s="5"/>
      <c r="W911" s="5"/>
      <c r="X911" s="5"/>
      <c r="Y911" s="5"/>
      <c r="Z911" s="5"/>
    </row>
    <row r="912" spans="1:26" ht="15.75" customHeight="1">
      <c r="A912" s="1"/>
      <c r="B912" s="16"/>
      <c r="C912" s="5"/>
      <c r="D912" s="3"/>
      <c r="E912" s="4"/>
      <c r="F912" s="4"/>
      <c r="G912" s="5"/>
      <c r="H912" s="5"/>
      <c r="I912" s="5"/>
      <c r="J912" s="6"/>
      <c r="K912" s="2"/>
      <c r="L912" s="5"/>
      <c r="M912" s="32"/>
      <c r="N912" s="5"/>
      <c r="O912" s="5"/>
      <c r="P912" s="5"/>
      <c r="Q912" s="5"/>
      <c r="R912" s="5"/>
      <c r="S912" s="5"/>
      <c r="T912" s="5"/>
      <c r="U912" s="5"/>
      <c r="V912" s="5"/>
      <c r="W912" s="5"/>
      <c r="X912" s="5"/>
      <c r="Y912" s="5"/>
      <c r="Z912" s="5"/>
    </row>
    <row r="913" spans="1:26" ht="15.75" customHeight="1">
      <c r="A913" s="1"/>
      <c r="B913" s="16"/>
      <c r="C913" s="5"/>
      <c r="D913" s="3"/>
      <c r="E913" s="4"/>
      <c r="F913" s="4"/>
      <c r="G913" s="5"/>
      <c r="H913" s="5"/>
      <c r="I913" s="5"/>
      <c r="J913" s="6"/>
      <c r="K913" s="2"/>
      <c r="L913" s="5"/>
      <c r="M913" s="32"/>
      <c r="N913" s="5"/>
      <c r="O913" s="5"/>
      <c r="P913" s="5"/>
      <c r="Q913" s="5"/>
      <c r="R913" s="5"/>
      <c r="S913" s="5"/>
      <c r="T913" s="5"/>
      <c r="U913" s="5"/>
      <c r="V913" s="5"/>
      <c r="W913" s="5"/>
      <c r="X913" s="5"/>
      <c r="Y913" s="5"/>
      <c r="Z913" s="5"/>
    </row>
    <row r="914" spans="1:26" ht="15.75" customHeight="1">
      <c r="A914" s="1"/>
      <c r="B914" s="16"/>
      <c r="C914" s="5"/>
      <c r="D914" s="3"/>
      <c r="E914" s="4"/>
      <c r="F914" s="4"/>
      <c r="G914" s="5"/>
      <c r="H914" s="5"/>
      <c r="I914" s="5"/>
      <c r="J914" s="6"/>
      <c r="K914" s="2"/>
      <c r="L914" s="5"/>
      <c r="M914" s="32"/>
      <c r="N914" s="5"/>
      <c r="O914" s="5"/>
      <c r="P914" s="5"/>
      <c r="Q914" s="5"/>
      <c r="R914" s="5"/>
      <c r="S914" s="5"/>
      <c r="T914" s="5"/>
      <c r="U914" s="5"/>
      <c r="V914" s="5"/>
      <c r="W914" s="5"/>
      <c r="X914" s="5"/>
      <c r="Y914" s="5"/>
      <c r="Z914" s="5"/>
    </row>
    <row r="915" spans="1:26" ht="15.75" customHeight="1">
      <c r="A915" s="1"/>
      <c r="B915" s="16"/>
      <c r="C915" s="5"/>
      <c r="D915" s="3"/>
      <c r="E915" s="4"/>
      <c r="F915" s="4"/>
      <c r="G915" s="5"/>
      <c r="H915" s="5"/>
      <c r="I915" s="5"/>
      <c r="J915" s="6"/>
      <c r="K915" s="2"/>
      <c r="L915" s="5"/>
      <c r="M915" s="32"/>
      <c r="N915" s="5"/>
      <c r="O915" s="5"/>
      <c r="P915" s="5"/>
      <c r="Q915" s="5"/>
      <c r="R915" s="5"/>
      <c r="S915" s="5"/>
      <c r="T915" s="5"/>
      <c r="U915" s="5"/>
      <c r="V915" s="5"/>
      <c r="W915" s="5"/>
      <c r="X915" s="5"/>
      <c r="Y915" s="5"/>
      <c r="Z915" s="5"/>
    </row>
    <row r="916" spans="1:26" ht="15.75" customHeight="1">
      <c r="A916" s="1"/>
      <c r="B916" s="16"/>
      <c r="C916" s="5"/>
      <c r="D916" s="3"/>
      <c r="E916" s="4"/>
      <c r="F916" s="4"/>
      <c r="G916" s="5"/>
      <c r="H916" s="5"/>
      <c r="I916" s="5"/>
      <c r="J916" s="6"/>
      <c r="K916" s="2"/>
      <c r="L916" s="5"/>
      <c r="M916" s="32"/>
      <c r="N916" s="5"/>
      <c r="O916" s="5"/>
      <c r="P916" s="5"/>
      <c r="Q916" s="5"/>
      <c r="R916" s="5"/>
      <c r="S916" s="5"/>
      <c r="T916" s="5"/>
      <c r="U916" s="5"/>
      <c r="V916" s="5"/>
      <c r="W916" s="5"/>
      <c r="X916" s="5"/>
      <c r="Y916" s="5"/>
      <c r="Z916" s="5"/>
    </row>
    <row r="917" spans="1:26" ht="15.75" customHeight="1">
      <c r="A917" s="1"/>
      <c r="B917" s="16"/>
      <c r="C917" s="5"/>
      <c r="D917" s="3"/>
      <c r="E917" s="4"/>
      <c r="F917" s="4"/>
      <c r="G917" s="5"/>
      <c r="H917" s="5"/>
      <c r="I917" s="5"/>
      <c r="J917" s="6"/>
      <c r="K917" s="2"/>
      <c r="L917" s="5"/>
      <c r="M917" s="32"/>
      <c r="N917" s="5"/>
      <c r="O917" s="5"/>
      <c r="P917" s="5"/>
      <c r="Q917" s="5"/>
      <c r="R917" s="5"/>
      <c r="S917" s="5"/>
      <c r="T917" s="5"/>
      <c r="U917" s="5"/>
      <c r="V917" s="5"/>
      <c r="W917" s="5"/>
      <c r="X917" s="5"/>
      <c r="Y917" s="5"/>
      <c r="Z917" s="5"/>
    </row>
    <row r="918" spans="1:26" ht="15.75" customHeight="1">
      <c r="A918" s="1"/>
      <c r="B918" s="16"/>
      <c r="C918" s="5"/>
      <c r="D918" s="3"/>
      <c r="E918" s="4"/>
      <c r="F918" s="4"/>
      <c r="G918" s="5"/>
      <c r="H918" s="5"/>
      <c r="I918" s="5"/>
      <c r="J918" s="6"/>
      <c r="K918" s="2"/>
      <c r="L918" s="5"/>
      <c r="M918" s="32"/>
      <c r="N918" s="5"/>
      <c r="O918" s="5"/>
      <c r="P918" s="5"/>
      <c r="Q918" s="5"/>
      <c r="R918" s="5"/>
      <c r="S918" s="5"/>
      <c r="T918" s="5"/>
      <c r="U918" s="5"/>
      <c r="V918" s="5"/>
      <c r="W918" s="5"/>
      <c r="X918" s="5"/>
      <c r="Y918" s="5"/>
      <c r="Z918" s="5"/>
    </row>
    <row r="919" spans="1:26" ht="15.75" customHeight="1">
      <c r="A919" s="1"/>
      <c r="B919" s="16"/>
      <c r="C919" s="5"/>
      <c r="D919" s="3"/>
      <c r="E919" s="4"/>
      <c r="F919" s="4"/>
      <c r="G919" s="5"/>
      <c r="H919" s="5"/>
      <c r="I919" s="5"/>
      <c r="J919" s="6"/>
      <c r="K919" s="2"/>
      <c r="L919" s="5"/>
      <c r="M919" s="32"/>
      <c r="N919" s="5"/>
      <c r="O919" s="5"/>
      <c r="P919" s="5"/>
      <c r="Q919" s="5"/>
      <c r="R919" s="5"/>
      <c r="S919" s="5"/>
      <c r="T919" s="5"/>
      <c r="U919" s="5"/>
      <c r="V919" s="5"/>
      <c r="W919" s="5"/>
      <c r="X919" s="5"/>
      <c r="Y919" s="5"/>
      <c r="Z919" s="5"/>
    </row>
    <row r="920" spans="1:26" ht="15.75" customHeight="1">
      <c r="A920" s="1"/>
      <c r="B920" s="16"/>
      <c r="C920" s="5"/>
      <c r="D920" s="3"/>
      <c r="E920" s="4"/>
      <c r="F920" s="4"/>
      <c r="G920" s="5"/>
      <c r="H920" s="5"/>
      <c r="I920" s="5"/>
      <c r="J920" s="6"/>
      <c r="K920" s="2"/>
      <c r="L920" s="5"/>
      <c r="M920" s="32"/>
      <c r="N920" s="5"/>
      <c r="O920" s="5"/>
      <c r="P920" s="5"/>
      <c r="Q920" s="5"/>
      <c r="R920" s="5"/>
      <c r="S920" s="5"/>
      <c r="T920" s="5"/>
      <c r="U920" s="5"/>
      <c r="V920" s="5"/>
      <c r="W920" s="5"/>
      <c r="X920" s="5"/>
      <c r="Y920" s="5"/>
      <c r="Z920" s="5"/>
    </row>
    <row r="921" spans="1:26" ht="15.75" customHeight="1">
      <c r="A921" s="1"/>
      <c r="B921" s="16"/>
      <c r="C921" s="5"/>
      <c r="D921" s="3"/>
      <c r="E921" s="4"/>
      <c r="F921" s="4"/>
      <c r="G921" s="5"/>
      <c r="H921" s="5"/>
      <c r="I921" s="5"/>
      <c r="J921" s="6"/>
      <c r="K921" s="2"/>
      <c r="L921" s="5"/>
      <c r="M921" s="32"/>
      <c r="N921" s="5"/>
      <c r="O921" s="5"/>
      <c r="P921" s="5"/>
      <c r="Q921" s="5"/>
      <c r="R921" s="5"/>
      <c r="S921" s="5"/>
      <c r="T921" s="5"/>
      <c r="U921" s="5"/>
      <c r="V921" s="5"/>
      <c r="W921" s="5"/>
      <c r="X921" s="5"/>
      <c r="Y921" s="5"/>
      <c r="Z921" s="5"/>
    </row>
    <row r="922" spans="1:26" ht="15.75" customHeight="1">
      <c r="A922" s="1"/>
      <c r="B922" s="16"/>
      <c r="C922" s="5"/>
      <c r="D922" s="3"/>
      <c r="E922" s="4"/>
      <c r="F922" s="4"/>
      <c r="G922" s="5"/>
      <c r="H922" s="5"/>
      <c r="I922" s="5"/>
      <c r="J922" s="6"/>
      <c r="K922" s="2"/>
      <c r="L922" s="5"/>
      <c r="M922" s="32"/>
      <c r="N922" s="5"/>
      <c r="O922" s="5"/>
      <c r="P922" s="5"/>
      <c r="Q922" s="5"/>
      <c r="R922" s="5"/>
      <c r="S922" s="5"/>
      <c r="T922" s="5"/>
      <c r="U922" s="5"/>
      <c r="V922" s="5"/>
      <c r="W922" s="5"/>
      <c r="X922" s="5"/>
      <c r="Y922" s="5"/>
      <c r="Z922" s="5"/>
    </row>
    <row r="923" spans="1:26" ht="15.75" customHeight="1">
      <c r="A923" s="1"/>
      <c r="B923" s="16"/>
      <c r="C923" s="5"/>
      <c r="D923" s="3"/>
      <c r="E923" s="4"/>
      <c r="F923" s="4"/>
      <c r="G923" s="5"/>
      <c r="H923" s="5"/>
      <c r="I923" s="5"/>
      <c r="J923" s="6"/>
      <c r="K923" s="2"/>
      <c r="L923" s="5"/>
      <c r="M923" s="32"/>
      <c r="N923" s="5"/>
      <c r="O923" s="5"/>
      <c r="P923" s="5"/>
      <c r="Q923" s="5"/>
      <c r="R923" s="5"/>
      <c r="S923" s="5"/>
      <c r="T923" s="5"/>
      <c r="U923" s="5"/>
      <c r="V923" s="5"/>
      <c r="W923" s="5"/>
      <c r="X923" s="5"/>
      <c r="Y923" s="5"/>
      <c r="Z923" s="5"/>
    </row>
    <row r="924" spans="1:26" ht="15.75" customHeight="1">
      <c r="A924" s="1"/>
      <c r="B924" s="16"/>
      <c r="C924" s="5"/>
      <c r="D924" s="3"/>
      <c r="E924" s="4"/>
      <c r="F924" s="4"/>
      <c r="G924" s="5"/>
      <c r="H924" s="5"/>
      <c r="I924" s="5"/>
      <c r="J924" s="6"/>
      <c r="K924" s="2"/>
      <c r="L924" s="5"/>
      <c r="M924" s="32"/>
      <c r="N924" s="5"/>
      <c r="O924" s="5"/>
      <c r="P924" s="5"/>
      <c r="Q924" s="5"/>
      <c r="R924" s="5"/>
      <c r="S924" s="5"/>
      <c r="T924" s="5"/>
      <c r="U924" s="5"/>
      <c r="V924" s="5"/>
      <c r="W924" s="5"/>
      <c r="X924" s="5"/>
      <c r="Y924" s="5"/>
      <c r="Z924" s="5"/>
    </row>
    <row r="925" spans="1:26" ht="15.75" customHeight="1">
      <c r="A925" s="1"/>
      <c r="B925" s="16"/>
      <c r="C925" s="5"/>
      <c r="D925" s="3"/>
      <c r="E925" s="4"/>
      <c r="F925" s="4"/>
      <c r="G925" s="5"/>
      <c r="H925" s="5"/>
      <c r="I925" s="5"/>
      <c r="J925" s="6"/>
      <c r="K925" s="2"/>
      <c r="L925" s="5"/>
      <c r="M925" s="32"/>
      <c r="N925" s="5"/>
      <c r="O925" s="5"/>
      <c r="P925" s="5"/>
      <c r="Q925" s="5"/>
      <c r="R925" s="5"/>
      <c r="S925" s="5"/>
      <c r="T925" s="5"/>
      <c r="U925" s="5"/>
      <c r="V925" s="5"/>
      <c r="W925" s="5"/>
      <c r="X925" s="5"/>
      <c r="Y925" s="5"/>
      <c r="Z925" s="5"/>
    </row>
    <row r="926" spans="1:26" ht="15.75" customHeight="1">
      <c r="A926" s="1"/>
      <c r="B926" s="16"/>
      <c r="C926" s="5"/>
      <c r="D926" s="3"/>
      <c r="E926" s="4"/>
      <c r="F926" s="4"/>
      <c r="G926" s="5"/>
      <c r="H926" s="5"/>
      <c r="I926" s="5"/>
      <c r="J926" s="6"/>
      <c r="K926" s="2"/>
      <c r="L926" s="5"/>
      <c r="M926" s="32"/>
      <c r="N926" s="5"/>
      <c r="O926" s="5"/>
      <c r="P926" s="5"/>
      <c r="Q926" s="5"/>
      <c r="R926" s="5"/>
      <c r="S926" s="5"/>
      <c r="T926" s="5"/>
      <c r="U926" s="5"/>
      <c r="V926" s="5"/>
      <c r="W926" s="5"/>
      <c r="X926" s="5"/>
      <c r="Y926" s="5"/>
      <c r="Z926" s="5"/>
    </row>
    <row r="927" spans="1:26" ht="15.75" customHeight="1">
      <c r="A927" s="1"/>
      <c r="B927" s="16"/>
      <c r="C927" s="5"/>
      <c r="D927" s="3"/>
      <c r="E927" s="4"/>
      <c r="F927" s="4"/>
      <c r="G927" s="5"/>
      <c r="H927" s="5"/>
      <c r="I927" s="5"/>
      <c r="J927" s="6"/>
      <c r="K927" s="2"/>
      <c r="L927" s="5"/>
      <c r="M927" s="32"/>
      <c r="N927" s="5"/>
      <c r="O927" s="5"/>
      <c r="P927" s="5"/>
      <c r="Q927" s="5"/>
      <c r="R927" s="5"/>
      <c r="S927" s="5"/>
      <c r="T927" s="5"/>
      <c r="U927" s="5"/>
      <c r="V927" s="5"/>
      <c r="W927" s="5"/>
      <c r="X927" s="5"/>
      <c r="Y927" s="5"/>
      <c r="Z927" s="5"/>
    </row>
    <row r="928" spans="1:26" ht="15.75" customHeight="1">
      <c r="A928" s="1"/>
      <c r="B928" s="16"/>
      <c r="C928" s="5"/>
      <c r="D928" s="3"/>
      <c r="E928" s="4"/>
      <c r="F928" s="4"/>
      <c r="G928" s="5"/>
      <c r="H928" s="5"/>
      <c r="I928" s="5"/>
      <c r="J928" s="6"/>
      <c r="K928" s="2"/>
      <c r="L928" s="5"/>
      <c r="M928" s="32"/>
      <c r="N928" s="5"/>
      <c r="O928" s="5"/>
      <c r="P928" s="5"/>
      <c r="Q928" s="5"/>
      <c r="R928" s="5"/>
      <c r="S928" s="5"/>
      <c r="T928" s="5"/>
      <c r="U928" s="5"/>
      <c r="V928" s="5"/>
      <c r="W928" s="5"/>
      <c r="X928" s="5"/>
      <c r="Y928" s="5"/>
      <c r="Z928" s="5"/>
    </row>
    <row r="929" spans="1:26" ht="15.75" customHeight="1">
      <c r="A929" s="1"/>
      <c r="B929" s="16"/>
      <c r="C929" s="5"/>
      <c r="D929" s="3"/>
      <c r="E929" s="4"/>
      <c r="F929" s="4"/>
      <c r="G929" s="5"/>
      <c r="H929" s="5"/>
      <c r="I929" s="5"/>
      <c r="J929" s="6"/>
      <c r="K929" s="2"/>
      <c r="L929" s="5"/>
      <c r="M929" s="32"/>
      <c r="N929" s="5"/>
      <c r="O929" s="5"/>
      <c r="P929" s="5"/>
      <c r="Q929" s="5"/>
      <c r="R929" s="5"/>
      <c r="S929" s="5"/>
      <c r="T929" s="5"/>
      <c r="U929" s="5"/>
      <c r="V929" s="5"/>
      <c r="W929" s="5"/>
      <c r="X929" s="5"/>
      <c r="Y929" s="5"/>
      <c r="Z929" s="5"/>
    </row>
    <row r="930" spans="1:26" ht="15.75" customHeight="1">
      <c r="A930" s="1"/>
      <c r="B930" s="16"/>
      <c r="C930" s="5"/>
      <c r="D930" s="3"/>
      <c r="E930" s="4"/>
      <c r="F930" s="4"/>
      <c r="G930" s="5"/>
      <c r="H930" s="5"/>
      <c r="I930" s="5"/>
      <c r="J930" s="6"/>
      <c r="K930" s="2"/>
      <c r="L930" s="5"/>
      <c r="M930" s="32"/>
      <c r="N930" s="5"/>
      <c r="O930" s="5"/>
      <c r="P930" s="5"/>
      <c r="Q930" s="5"/>
      <c r="R930" s="5"/>
      <c r="S930" s="5"/>
      <c r="T930" s="5"/>
      <c r="U930" s="5"/>
      <c r="V930" s="5"/>
      <c r="W930" s="5"/>
      <c r="X930" s="5"/>
      <c r="Y930" s="5"/>
      <c r="Z930" s="5"/>
    </row>
    <row r="931" spans="1:26" ht="15.75" customHeight="1">
      <c r="A931" s="1"/>
      <c r="B931" s="16"/>
      <c r="C931" s="5"/>
      <c r="D931" s="3"/>
      <c r="E931" s="4"/>
      <c r="F931" s="4"/>
      <c r="G931" s="5"/>
      <c r="H931" s="5"/>
      <c r="I931" s="5"/>
      <c r="J931" s="6"/>
      <c r="K931" s="2"/>
      <c r="L931" s="5"/>
      <c r="M931" s="32"/>
      <c r="N931" s="5"/>
      <c r="O931" s="5"/>
      <c r="P931" s="5"/>
      <c r="Q931" s="5"/>
      <c r="R931" s="5"/>
      <c r="S931" s="5"/>
      <c r="T931" s="5"/>
      <c r="U931" s="5"/>
      <c r="V931" s="5"/>
      <c r="W931" s="5"/>
      <c r="X931" s="5"/>
      <c r="Y931" s="5"/>
      <c r="Z931" s="5"/>
    </row>
    <row r="932" spans="1:26" ht="15.75" customHeight="1">
      <c r="A932" s="1"/>
      <c r="B932" s="16"/>
      <c r="C932" s="5"/>
      <c r="D932" s="3"/>
      <c r="E932" s="4"/>
      <c r="F932" s="4"/>
      <c r="G932" s="5"/>
      <c r="H932" s="5"/>
      <c r="I932" s="5"/>
      <c r="J932" s="6"/>
      <c r="K932" s="2"/>
      <c r="L932" s="5"/>
      <c r="M932" s="32"/>
      <c r="N932" s="5"/>
      <c r="O932" s="5"/>
      <c r="P932" s="5"/>
      <c r="Q932" s="5"/>
      <c r="R932" s="5"/>
      <c r="S932" s="5"/>
      <c r="T932" s="5"/>
      <c r="U932" s="5"/>
      <c r="V932" s="5"/>
      <c r="W932" s="5"/>
      <c r="X932" s="5"/>
      <c r="Y932" s="5"/>
      <c r="Z932" s="5"/>
    </row>
    <row r="933" spans="1:26" ht="15.75" customHeight="1">
      <c r="A933" s="1"/>
      <c r="B933" s="16"/>
      <c r="C933" s="5"/>
      <c r="D933" s="3"/>
      <c r="E933" s="4"/>
      <c r="F933" s="4"/>
      <c r="G933" s="5"/>
      <c r="H933" s="5"/>
      <c r="I933" s="5"/>
      <c r="J933" s="6"/>
      <c r="K933" s="2"/>
      <c r="L933" s="5"/>
      <c r="M933" s="32"/>
      <c r="N933" s="5"/>
      <c r="O933" s="5"/>
      <c r="P933" s="5"/>
      <c r="Q933" s="5"/>
      <c r="R933" s="5"/>
      <c r="S933" s="5"/>
      <c r="T933" s="5"/>
      <c r="U933" s="5"/>
      <c r="V933" s="5"/>
      <c r="W933" s="5"/>
      <c r="X933" s="5"/>
      <c r="Y933" s="5"/>
      <c r="Z933" s="5"/>
    </row>
    <row r="934" spans="1:26" ht="15.75" customHeight="1">
      <c r="A934" s="1"/>
      <c r="B934" s="16"/>
      <c r="C934" s="5"/>
      <c r="D934" s="3"/>
      <c r="E934" s="4"/>
      <c r="F934" s="4"/>
      <c r="G934" s="5"/>
      <c r="H934" s="5"/>
      <c r="I934" s="5"/>
      <c r="J934" s="6"/>
      <c r="K934" s="2"/>
      <c r="L934" s="5"/>
      <c r="M934" s="32"/>
      <c r="N934" s="5"/>
      <c r="O934" s="5"/>
      <c r="P934" s="5"/>
      <c r="Q934" s="5"/>
      <c r="R934" s="5"/>
      <c r="S934" s="5"/>
      <c r="T934" s="5"/>
      <c r="U934" s="5"/>
      <c r="V934" s="5"/>
      <c r="W934" s="5"/>
      <c r="X934" s="5"/>
      <c r="Y934" s="5"/>
      <c r="Z934" s="5"/>
    </row>
    <row r="935" spans="1:26" ht="15.75" customHeight="1">
      <c r="A935" s="1"/>
      <c r="B935" s="16"/>
      <c r="C935" s="5"/>
      <c r="D935" s="3"/>
      <c r="E935" s="4"/>
      <c r="F935" s="4"/>
      <c r="G935" s="5"/>
      <c r="H935" s="5"/>
      <c r="I935" s="5"/>
      <c r="J935" s="6"/>
      <c r="K935" s="2"/>
      <c r="L935" s="5"/>
      <c r="M935" s="32"/>
      <c r="N935" s="5"/>
      <c r="O935" s="5"/>
      <c r="P935" s="5"/>
      <c r="Q935" s="5"/>
      <c r="R935" s="5"/>
      <c r="S935" s="5"/>
      <c r="T935" s="5"/>
      <c r="U935" s="5"/>
      <c r="V935" s="5"/>
      <c r="W935" s="5"/>
      <c r="X935" s="5"/>
      <c r="Y935" s="5"/>
      <c r="Z935" s="5"/>
    </row>
    <row r="936" spans="1:26" ht="15.75" customHeight="1">
      <c r="A936" s="1"/>
      <c r="B936" s="16"/>
      <c r="C936" s="5"/>
      <c r="D936" s="3"/>
      <c r="E936" s="4"/>
      <c r="F936" s="4"/>
      <c r="G936" s="5"/>
      <c r="H936" s="5"/>
      <c r="I936" s="5"/>
      <c r="J936" s="6"/>
      <c r="K936" s="2"/>
      <c r="L936" s="5"/>
      <c r="M936" s="32"/>
      <c r="N936" s="5"/>
      <c r="O936" s="5"/>
      <c r="P936" s="5"/>
      <c r="Q936" s="5"/>
      <c r="R936" s="5"/>
      <c r="S936" s="5"/>
      <c r="T936" s="5"/>
      <c r="U936" s="5"/>
      <c r="V936" s="5"/>
      <c r="W936" s="5"/>
      <c r="X936" s="5"/>
      <c r="Y936" s="5"/>
      <c r="Z936" s="5"/>
    </row>
    <row r="937" spans="1:26" ht="15.75" customHeight="1">
      <c r="A937" s="1"/>
      <c r="B937" s="16"/>
      <c r="C937" s="5"/>
      <c r="D937" s="3"/>
      <c r="E937" s="4"/>
      <c r="F937" s="4"/>
      <c r="G937" s="5"/>
      <c r="H937" s="5"/>
      <c r="I937" s="5"/>
      <c r="J937" s="6"/>
      <c r="K937" s="2"/>
      <c r="L937" s="5"/>
      <c r="M937" s="32"/>
      <c r="N937" s="5"/>
      <c r="O937" s="5"/>
      <c r="P937" s="5"/>
      <c r="Q937" s="5"/>
      <c r="R937" s="5"/>
      <c r="S937" s="5"/>
      <c r="T937" s="5"/>
      <c r="U937" s="5"/>
      <c r="V937" s="5"/>
      <c r="W937" s="5"/>
      <c r="X937" s="5"/>
      <c r="Y937" s="5"/>
      <c r="Z937" s="5"/>
    </row>
    <row r="938" spans="1:26" ht="15.75" customHeight="1">
      <c r="A938" s="1"/>
      <c r="B938" s="16"/>
      <c r="C938" s="5"/>
      <c r="D938" s="3"/>
      <c r="E938" s="4"/>
      <c r="F938" s="4"/>
      <c r="G938" s="5"/>
      <c r="H938" s="5"/>
      <c r="I938" s="5"/>
      <c r="J938" s="6"/>
      <c r="K938" s="2"/>
      <c r="L938" s="5"/>
      <c r="M938" s="32"/>
      <c r="N938" s="5"/>
      <c r="O938" s="5"/>
      <c r="P938" s="5"/>
      <c r="Q938" s="5"/>
      <c r="R938" s="5"/>
      <c r="S938" s="5"/>
      <c r="T938" s="5"/>
      <c r="U938" s="5"/>
      <c r="V938" s="5"/>
      <c r="W938" s="5"/>
      <c r="X938" s="5"/>
      <c r="Y938" s="5"/>
      <c r="Z938" s="5"/>
    </row>
    <row r="939" spans="1:26" ht="15.75" customHeight="1">
      <c r="A939" s="1"/>
      <c r="B939" s="16"/>
      <c r="C939" s="5"/>
      <c r="D939" s="3"/>
      <c r="E939" s="4"/>
      <c r="F939" s="4"/>
      <c r="G939" s="5"/>
      <c r="H939" s="5"/>
      <c r="I939" s="5"/>
      <c r="J939" s="6"/>
      <c r="K939" s="2"/>
      <c r="L939" s="5"/>
      <c r="M939" s="32"/>
      <c r="N939" s="5"/>
      <c r="O939" s="5"/>
      <c r="P939" s="5"/>
      <c r="Q939" s="5"/>
      <c r="R939" s="5"/>
      <c r="S939" s="5"/>
      <c r="T939" s="5"/>
      <c r="U939" s="5"/>
      <c r="V939" s="5"/>
      <c r="W939" s="5"/>
      <c r="X939" s="5"/>
      <c r="Y939" s="5"/>
      <c r="Z939" s="5"/>
    </row>
    <row r="940" spans="1:26" ht="15.75" customHeight="1">
      <c r="A940" s="1"/>
      <c r="B940" s="16"/>
      <c r="C940" s="5"/>
      <c r="D940" s="3"/>
      <c r="E940" s="4"/>
      <c r="F940" s="4"/>
      <c r="G940" s="5"/>
      <c r="H940" s="5"/>
      <c r="I940" s="5"/>
      <c r="J940" s="6"/>
      <c r="K940" s="2"/>
      <c r="L940" s="5"/>
      <c r="M940" s="32"/>
      <c r="N940" s="5"/>
      <c r="O940" s="5"/>
      <c r="P940" s="5"/>
      <c r="Q940" s="5"/>
      <c r="R940" s="5"/>
      <c r="S940" s="5"/>
      <c r="T940" s="5"/>
      <c r="U940" s="5"/>
      <c r="V940" s="5"/>
      <c r="W940" s="5"/>
      <c r="X940" s="5"/>
      <c r="Y940" s="5"/>
      <c r="Z940" s="5"/>
    </row>
    <row r="941" spans="1:26" ht="15.75" customHeight="1">
      <c r="A941" s="1"/>
      <c r="B941" s="16"/>
      <c r="C941" s="5"/>
      <c r="D941" s="3"/>
      <c r="E941" s="4"/>
      <c r="F941" s="4"/>
      <c r="G941" s="5"/>
      <c r="H941" s="5"/>
      <c r="I941" s="5"/>
      <c r="J941" s="6"/>
      <c r="K941" s="2"/>
      <c r="L941" s="5"/>
      <c r="M941" s="32"/>
      <c r="N941" s="5"/>
      <c r="O941" s="5"/>
      <c r="P941" s="5"/>
      <c r="Q941" s="5"/>
      <c r="R941" s="5"/>
      <c r="S941" s="5"/>
      <c r="T941" s="5"/>
      <c r="U941" s="5"/>
      <c r="V941" s="5"/>
      <c r="W941" s="5"/>
      <c r="X941" s="5"/>
      <c r="Y941" s="5"/>
      <c r="Z941" s="5"/>
    </row>
    <row r="942" spans="1:26" ht="15.75" customHeight="1">
      <c r="A942" s="1"/>
      <c r="B942" s="16"/>
      <c r="C942" s="5"/>
      <c r="D942" s="3"/>
      <c r="E942" s="4"/>
      <c r="F942" s="4"/>
      <c r="G942" s="5"/>
      <c r="H942" s="5"/>
      <c r="I942" s="5"/>
      <c r="J942" s="6"/>
      <c r="K942" s="2"/>
      <c r="L942" s="5"/>
      <c r="M942" s="32"/>
      <c r="N942" s="5"/>
      <c r="O942" s="5"/>
      <c r="P942" s="5"/>
      <c r="Q942" s="5"/>
      <c r="R942" s="5"/>
      <c r="S942" s="5"/>
      <c r="T942" s="5"/>
      <c r="U942" s="5"/>
      <c r="V942" s="5"/>
      <c r="W942" s="5"/>
      <c r="X942" s="5"/>
      <c r="Y942" s="5"/>
      <c r="Z942" s="5"/>
    </row>
    <row r="943" spans="1:26" ht="15.75" customHeight="1">
      <c r="A943" s="1"/>
      <c r="B943" s="16"/>
      <c r="C943" s="5"/>
      <c r="D943" s="3"/>
      <c r="E943" s="4"/>
      <c r="F943" s="4"/>
      <c r="G943" s="5"/>
      <c r="H943" s="5"/>
      <c r="I943" s="5"/>
      <c r="J943" s="6"/>
      <c r="K943" s="2"/>
      <c r="L943" s="5"/>
      <c r="M943" s="32"/>
      <c r="N943" s="5"/>
      <c r="O943" s="5"/>
      <c r="P943" s="5"/>
      <c r="Q943" s="5"/>
      <c r="R943" s="5"/>
      <c r="S943" s="5"/>
      <c r="T943" s="5"/>
      <c r="U943" s="5"/>
      <c r="V943" s="5"/>
      <c r="W943" s="5"/>
      <c r="X943" s="5"/>
      <c r="Y943" s="5"/>
      <c r="Z943" s="5"/>
    </row>
    <row r="944" spans="1:26" ht="15.75" customHeight="1">
      <c r="A944" s="1"/>
      <c r="B944" s="16"/>
      <c r="C944" s="5"/>
      <c r="D944" s="3"/>
      <c r="E944" s="4"/>
      <c r="F944" s="4"/>
      <c r="G944" s="5"/>
      <c r="H944" s="5"/>
      <c r="I944" s="5"/>
      <c r="J944" s="6"/>
      <c r="K944" s="2"/>
      <c r="L944" s="5"/>
      <c r="M944" s="32"/>
      <c r="N944" s="5"/>
      <c r="O944" s="5"/>
      <c r="P944" s="5"/>
      <c r="Q944" s="5"/>
      <c r="R944" s="5"/>
      <c r="S944" s="5"/>
      <c r="T944" s="5"/>
      <c r="U944" s="5"/>
      <c r="V944" s="5"/>
      <c r="W944" s="5"/>
      <c r="X944" s="5"/>
      <c r="Y944" s="5"/>
      <c r="Z944" s="5"/>
    </row>
    <row r="945" spans="1:26" ht="15.75" customHeight="1">
      <c r="A945" s="1"/>
      <c r="B945" s="16"/>
      <c r="C945" s="5"/>
      <c r="D945" s="3"/>
      <c r="E945" s="4"/>
      <c r="F945" s="4"/>
      <c r="G945" s="5"/>
      <c r="H945" s="5"/>
      <c r="I945" s="5"/>
      <c r="J945" s="6"/>
      <c r="K945" s="2"/>
      <c r="L945" s="5"/>
      <c r="M945" s="32"/>
      <c r="N945" s="5"/>
      <c r="O945" s="5"/>
      <c r="P945" s="5"/>
      <c r="Q945" s="5"/>
      <c r="R945" s="5"/>
      <c r="S945" s="5"/>
      <c r="T945" s="5"/>
      <c r="U945" s="5"/>
      <c r="V945" s="5"/>
      <c r="W945" s="5"/>
      <c r="X945" s="5"/>
      <c r="Y945" s="5"/>
      <c r="Z945" s="5"/>
    </row>
    <row r="946" spans="1:26" ht="15.75" customHeight="1">
      <c r="A946" s="1"/>
      <c r="B946" s="16"/>
      <c r="C946" s="5"/>
      <c r="D946" s="3"/>
      <c r="E946" s="4"/>
      <c r="F946" s="4"/>
      <c r="G946" s="5"/>
      <c r="H946" s="5"/>
      <c r="I946" s="5"/>
      <c r="J946" s="6"/>
      <c r="K946" s="2"/>
      <c r="L946" s="5"/>
      <c r="M946" s="32"/>
      <c r="N946" s="5"/>
      <c r="O946" s="5"/>
      <c r="P946" s="5"/>
      <c r="Q946" s="5"/>
      <c r="R946" s="5"/>
      <c r="S946" s="5"/>
      <c r="T946" s="5"/>
      <c r="U946" s="5"/>
      <c r="V946" s="5"/>
      <c r="W946" s="5"/>
      <c r="X946" s="5"/>
      <c r="Y946" s="5"/>
      <c r="Z946" s="5"/>
    </row>
    <row r="947" spans="1:26" ht="15.75" customHeight="1">
      <c r="A947" s="1"/>
      <c r="B947" s="16"/>
      <c r="C947" s="5"/>
      <c r="D947" s="3"/>
      <c r="E947" s="4"/>
      <c r="F947" s="4"/>
      <c r="G947" s="5"/>
      <c r="H947" s="5"/>
      <c r="I947" s="5"/>
      <c r="J947" s="6"/>
      <c r="K947" s="2"/>
      <c r="L947" s="5"/>
      <c r="M947" s="32"/>
      <c r="N947" s="5"/>
      <c r="O947" s="5"/>
      <c r="P947" s="5"/>
      <c r="Q947" s="5"/>
      <c r="R947" s="5"/>
      <c r="S947" s="5"/>
      <c r="T947" s="5"/>
      <c r="U947" s="5"/>
      <c r="V947" s="5"/>
      <c r="W947" s="5"/>
      <c r="X947" s="5"/>
      <c r="Y947" s="5"/>
      <c r="Z947" s="5"/>
    </row>
    <row r="948" spans="1:26" ht="15.75" customHeight="1">
      <c r="A948" s="1"/>
      <c r="B948" s="16"/>
      <c r="C948" s="5"/>
      <c r="D948" s="3"/>
      <c r="E948" s="4"/>
      <c r="F948" s="4"/>
      <c r="G948" s="5"/>
      <c r="H948" s="5"/>
      <c r="I948" s="5"/>
      <c r="J948" s="6"/>
      <c r="K948" s="2"/>
      <c r="L948" s="5"/>
      <c r="M948" s="32"/>
      <c r="N948" s="5"/>
      <c r="O948" s="5"/>
      <c r="P948" s="5"/>
      <c r="Q948" s="5"/>
      <c r="R948" s="5"/>
      <c r="S948" s="5"/>
      <c r="T948" s="5"/>
      <c r="U948" s="5"/>
      <c r="V948" s="5"/>
      <c r="W948" s="5"/>
      <c r="X948" s="5"/>
      <c r="Y948" s="5"/>
      <c r="Z948" s="5"/>
    </row>
    <row r="949" spans="1:26" ht="15.75" customHeight="1">
      <c r="A949" s="1"/>
      <c r="B949" s="16"/>
      <c r="C949" s="5"/>
      <c r="D949" s="3"/>
      <c r="E949" s="4"/>
      <c r="F949" s="4"/>
      <c r="G949" s="5"/>
      <c r="H949" s="5"/>
      <c r="I949" s="5"/>
      <c r="J949" s="6"/>
      <c r="K949" s="2"/>
      <c r="L949" s="5"/>
      <c r="M949" s="32"/>
      <c r="N949" s="5"/>
      <c r="O949" s="5"/>
      <c r="P949" s="5"/>
      <c r="Q949" s="5"/>
      <c r="R949" s="5"/>
      <c r="S949" s="5"/>
      <c r="T949" s="5"/>
      <c r="U949" s="5"/>
      <c r="V949" s="5"/>
      <c r="W949" s="5"/>
      <c r="X949" s="5"/>
      <c r="Y949" s="5"/>
      <c r="Z949" s="5"/>
    </row>
    <row r="950" spans="1:26" ht="15.75" customHeight="1">
      <c r="A950" s="1"/>
      <c r="B950" s="16"/>
      <c r="C950" s="5"/>
      <c r="D950" s="3"/>
      <c r="E950" s="4"/>
      <c r="F950" s="4"/>
      <c r="G950" s="5"/>
      <c r="H950" s="5"/>
      <c r="I950" s="5"/>
      <c r="J950" s="6"/>
      <c r="K950" s="2"/>
      <c r="L950" s="5"/>
      <c r="M950" s="32"/>
      <c r="N950" s="5"/>
      <c r="O950" s="5"/>
      <c r="P950" s="5"/>
      <c r="Q950" s="5"/>
      <c r="R950" s="5"/>
      <c r="S950" s="5"/>
      <c r="T950" s="5"/>
      <c r="U950" s="5"/>
      <c r="V950" s="5"/>
      <c r="W950" s="5"/>
      <c r="X950" s="5"/>
      <c r="Y950" s="5"/>
      <c r="Z950" s="5"/>
    </row>
    <row r="951" spans="1:26" ht="15.75" customHeight="1">
      <c r="A951" s="1"/>
      <c r="B951" s="16"/>
      <c r="C951" s="5"/>
      <c r="D951" s="3"/>
      <c r="E951" s="4"/>
      <c r="F951" s="4"/>
      <c r="G951" s="5"/>
      <c r="H951" s="5"/>
      <c r="I951" s="5"/>
      <c r="J951" s="6"/>
      <c r="K951" s="2"/>
      <c r="L951" s="5"/>
      <c r="M951" s="32"/>
      <c r="N951" s="5"/>
      <c r="O951" s="5"/>
      <c r="P951" s="5"/>
      <c r="Q951" s="5"/>
      <c r="R951" s="5"/>
      <c r="S951" s="5"/>
      <c r="T951" s="5"/>
      <c r="U951" s="5"/>
      <c r="V951" s="5"/>
      <c r="W951" s="5"/>
      <c r="X951" s="5"/>
      <c r="Y951" s="5"/>
      <c r="Z951" s="5"/>
    </row>
    <row r="952" spans="1:26" ht="15.75" customHeight="1">
      <c r="A952" s="1"/>
      <c r="B952" s="16"/>
      <c r="C952" s="5"/>
      <c r="D952" s="3"/>
      <c r="E952" s="4"/>
      <c r="F952" s="4"/>
      <c r="G952" s="5"/>
      <c r="H952" s="5"/>
      <c r="I952" s="5"/>
      <c r="J952" s="6"/>
      <c r="K952" s="2"/>
      <c r="L952" s="5"/>
      <c r="M952" s="32"/>
      <c r="N952" s="5"/>
      <c r="O952" s="5"/>
      <c r="P952" s="5"/>
      <c r="Q952" s="5"/>
      <c r="R952" s="5"/>
      <c r="S952" s="5"/>
      <c r="T952" s="5"/>
      <c r="U952" s="5"/>
      <c r="V952" s="5"/>
      <c r="W952" s="5"/>
      <c r="X952" s="5"/>
      <c r="Y952" s="5"/>
      <c r="Z952" s="5"/>
    </row>
    <row r="953" spans="1:26" ht="15.75" customHeight="1">
      <c r="A953" s="1"/>
      <c r="B953" s="16"/>
      <c r="C953" s="5"/>
      <c r="D953" s="3"/>
      <c r="E953" s="4"/>
      <c r="F953" s="4"/>
      <c r="G953" s="5"/>
      <c r="H953" s="5"/>
      <c r="I953" s="5"/>
      <c r="J953" s="6"/>
      <c r="K953" s="2"/>
      <c r="L953" s="5"/>
      <c r="M953" s="32"/>
      <c r="N953" s="5"/>
      <c r="O953" s="5"/>
      <c r="P953" s="5"/>
      <c r="Q953" s="5"/>
      <c r="R953" s="5"/>
      <c r="S953" s="5"/>
      <c r="T953" s="5"/>
      <c r="U953" s="5"/>
      <c r="V953" s="5"/>
      <c r="W953" s="5"/>
      <c r="X953" s="5"/>
      <c r="Y953" s="5"/>
      <c r="Z953" s="5"/>
    </row>
    <row r="954" spans="1:26" ht="15.75" customHeight="1">
      <c r="A954" s="1"/>
      <c r="B954" s="16"/>
      <c r="C954" s="5"/>
      <c r="D954" s="3"/>
      <c r="E954" s="4"/>
      <c r="F954" s="4"/>
      <c r="G954" s="5"/>
      <c r="H954" s="5"/>
      <c r="I954" s="5"/>
      <c r="J954" s="6"/>
      <c r="K954" s="2"/>
      <c r="L954" s="5"/>
      <c r="M954" s="32"/>
      <c r="N954" s="5"/>
      <c r="O954" s="5"/>
      <c r="P954" s="5"/>
      <c r="Q954" s="5"/>
      <c r="R954" s="5"/>
      <c r="S954" s="5"/>
      <c r="T954" s="5"/>
      <c r="U954" s="5"/>
      <c r="V954" s="5"/>
      <c r="W954" s="5"/>
      <c r="X954" s="5"/>
      <c r="Y954" s="5"/>
      <c r="Z954" s="5"/>
    </row>
    <row r="955" spans="1:26" ht="15.75" customHeight="1">
      <c r="A955" s="1"/>
      <c r="B955" s="16"/>
      <c r="C955" s="5"/>
      <c r="D955" s="3"/>
      <c r="E955" s="4"/>
      <c r="F955" s="4"/>
      <c r="G955" s="5"/>
      <c r="H955" s="5"/>
      <c r="I955" s="5"/>
      <c r="J955" s="6"/>
      <c r="K955" s="2"/>
      <c r="L955" s="5"/>
      <c r="M955" s="32"/>
      <c r="N955" s="5"/>
      <c r="O955" s="5"/>
      <c r="P955" s="5"/>
      <c r="Q955" s="5"/>
      <c r="R955" s="5"/>
      <c r="S955" s="5"/>
      <c r="T955" s="5"/>
      <c r="U955" s="5"/>
      <c r="V955" s="5"/>
      <c r="W955" s="5"/>
      <c r="X955" s="5"/>
      <c r="Y955" s="5"/>
      <c r="Z955" s="5"/>
    </row>
    <row r="956" spans="1:26" ht="15.75" customHeight="1">
      <c r="A956" s="1"/>
      <c r="B956" s="16"/>
      <c r="C956" s="5"/>
      <c r="D956" s="3"/>
      <c r="E956" s="4"/>
      <c r="F956" s="4"/>
      <c r="G956" s="5"/>
      <c r="H956" s="5"/>
      <c r="I956" s="5"/>
      <c r="J956" s="6"/>
      <c r="K956" s="2"/>
      <c r="L956" s="5"/>
      <c r="M956" s="32"/>
      <c r="N956" s="5"/>
      <c r="O956" s="5"/>
      <c r="P956" s="5"/>
      <c r="Q956" s="5"/>
      <c r="R956" s="5"/>
      <c r="S956" s="5"/>
      <c r="T956" s="5"/>
      <c r="U956" s="5"/>
      <c r="V956" s="5"/>
      <c r="W956" s="5"/>
      <c r="X956" s="5"/>
      <c r="Y956" s="5"/>
      <c r="Z956" s="5"/>
    </row>
    <row r="957" spans="1:26" ht="15.75" customHeight="1">
      <c r="A957" s="1"/>
      <c r="B957" s="16"/>
      <c r="C957" s="5"/>
      <c r="D957" s="3"/>
      <c r="E957" s="4"/>
      <c r="F957" s="4"/>
      <c r="G957" s="5"/>
      <c r="H957" s="5"/>
      <c r="I957" s="5"/>
      <c r="J957" s="6"/>
      <c r="K957" s="2"/>
      <c r="L957" s="5"/>
      <c r="M957" s="32"/>
      <c r="N957" s="5"/>
      <c r="O957" s="5"/>
      <c r="P957" s="5"/>
      <c r="Q957" s="5"/>
      <c r="R957" s="5"/>
      <c r="S957" s="5"/>
      <c r="T957" s="5"/>
      <c r="U957" s="5"/>
      <c r="V957" s="5"/>
      <c r="W957" s="5"/>
      <c r="X957" s="5"/>
      <c r="Y957" s="5"/>
      <c r="Z957" s="5"/>
    </row>
    <row r="958" spans="1:26" ht="15.75" customHeight="1">
      <c r="A958" s="1"/>
      <c r="B958" s="16"/>
      <c r="C958" s="5"/>
      <c r="D958" s="3"/>
      <c r="E958" s="4"/>
      <c r="F958" s="4"/>
      <c r="G958" s="5"/>
      <c r="H958" s="5"/>
      <c r="I958" s="5"/>
      <c r="J958" s="6"/>
      <c r="K958" s="2"/>
      <c r="L958" s="5"/>
      <c r="M958" s="32"/>
      <c r="N958" s="5"/>
      <c r="O958" s="5"/>
      <c r="P958" s="5"/>
      <c r="Q958" s="5"/>
      <c r="R958" s="5"/>
      <c r="S958" s="5"/>
      <c r="T958" s="5"/>
      <c r="U958" s="5"/>
      <c r="V958" s="5"/>
      <c r="W958" s="5"/>
      <c r="X958" s="5"/>
      <c r="Y958" s="5"/>
      <c r="Z958" s="5"/>
    </row>
    <row r="959" spans="1:26" ht="15.75" customHeight="1">
      <c r="A959" s="1"/>
      <c r="B959" s="16"/>
      <c r="C959" s="5"/>
      <c r="D959" s="3"/>
      <c r="E959" s="4"/>
      <c r="F959" s="4"/>
      <c r="G959" s="5"/>
      <c r="H959" s="5"/>
      <c r="I959" s="5"/>
      <c r="J959" s="6"/>
      <c r="K959" s="2"/>
      <c r="L959" s="5"/>
      <c r="M959" s="32"/>
      <c r="N959" s="5"/>
      <c r="O959" s="5"/>
      <c r="P959" s="5"/>
      <c r="Q959" s="5"/>
      <c r="R959" s="5"/>
      <c r="S959" s="5"/>
      <c r="T959" s="5"/>
      <c r="U959" s="5"/>
      <c r="V959" s="5"/>
      <c r="W959" s="5"/>
      <c r="X959" s="5"/>
      <c r="Y959" s="5"/>
      <c r="Z959" s="5"/>
    </row>
    <row r="960" spans="1:26" ht="15.75" customHeight="1">
      <c r="A960" s="1"/>
      <c r="B960" s="16"/>
      <c r="C960" s="5"/>
      <c r="D960" s="3"/>
      <c r="E960" s="4"/>
      <c r="F960" s="4"/>
      <c r="G960" s="5"/>
      <c r="H960" s="5"/>
      <c r="I960" s="5"/>
      <c r="J960" s="6"/>
      <c r="K960" s="2"/>
      <c r="L960" s="5"/>
      <c r="M960" s="32"/>
      <c r="N960" s="5"/>
      <c r="O960" s="5"/>
      <c r="P960" s="5"/>
      <c r="Q960" s="5"/>
      <c r="R960" s="5"/>
      <c r="S960" s="5"/>
      <c r="T960" s="5"/>
      <c r="U960" s="5"/>
      <c r="V960" s="5"/>
      <c r="W960" s="5"/>
      <c r="X960" s="5"/>
      <c r="Y960" s="5"/>
      <c r="Z960" s="5"/>
    </row>
    <row r="961" spans="1:26" ht="15.75" customHeight="1">
      <c r="A961" s="1"/>
      <c r="B961" s="16"/>
      <c r="C961" s="5"/>
      <c r="D961" s="3"/>
      <c r="E961" s="4"/>
      <c r="F961" s="4"/>
      <c r="G961" s="5"/>
      <c r="H961" s="5"/>
      <c r="I961" s="5"/>
      <c r="J961" s="6"/>
      <c r="K961" s="2"/>
      <c r="L961" s="5"/>
      <c r="M961" s="32"/>
      <c r="N961" s="5"/>
      <c r="O961" s="5"/>
      <c r="P961" s="5"/>
      <c r="Q961" s="5"/>
      <c r="R961" s="5"/>
      <c r="S961" s="5"/>
      <c r="T961" s="5"/>
      <c r="U961" s="5"/>
      <c r="V961" s="5"/>
      <c r="W961" s="5"/>
      <c r="X961" s="5"/>
      <c r="Y961" s="5"/>
      <c r="Z961" s="5"/>
    </row>
    <row r="962" spans="1:26" ht="15.75" customHeight="1">
      <c r="A962" s="1"/>
      <c r="B962" s="16"/>
      <c r="C962" s="5"/>
      <c r="D962" s="3"/>
      <c r="E962" s="4"/>
      <c r="F962" s="4"/>
      <c r="G962" s="5"/>
      <c r="H962" s="5"/>
      <c r="I962" s="5"/>
      <c r="J962" s="6"/>
      <c r="K962" s="2"/>
      <c r="L962" s="5"/>
      <c r="M962" s="32"/>
      <c r="N962" s="5"/>
      <c r="O962" s="5"/>
      <c r="P962" s="5"/>
      <c r="Q962" s="5"/>
      <c r="R962" s="5"/>
      <c r="S962" s="5"/>
      <c r="T962" s="5"/>
      <c r="U962" s="5"/>
      <c r="V962" s="5"/>
      <c r="W962" s="5"/>
      <c r="X962" s="5"/>
      <c r="Y962" s="5"/>
      <c r="Z962" s="5"/>
    </row>
    <row r="963" spans="1:26" ht="15.75" customHeight="1">
      <c r="A963" s="1"/>
      <c r="B963" s="16"/>
      <c r="C963" s="5"/>
      <c r="D963" s="3"/>
      <c r="E963" s="4"/>
      <c r="F963" s="4"/>
      <c r="G963" s="5"/>
      <c r="H963" s="5"/>
      <c r="I963" s="5"/>
      <c r="J963" s="6"/>
      <c r="K963" s="2"/>
      <c r="L963" s="5"/>
      <c r="M963" s="32"/>
      <c r="N963" s="5"/>
      <c r="O963" s="5"/>
      <c r="P963" s="5"/>
      <c r="Q963" s="5"/>
      <c r="R963" s="5"/>
      <c r="S963" s="5"/>
      <c r="T963" s="5"/>
      <c r="U963" s="5"/>
      <c r="V963" s="5"/>
      <c r="W963" s="5"/>
      <c r="X963" s="5"/>
      <c r="Y963" s="5"/>
      <c r="Z963" s="5"/>
    </row>
    <row r="964" spans="1:26" ht="15.75" customHeight="1">
      <c r="A964" s="1"/>
      <c r="B964" s="16"/>
      <c r="C964" s="5"/>
      <c r="D964" s="3"/>
      <c r="E964" s="4"/>
      <c r="F964" s="4"/>
      <c r="G964" s="5"/>
      <c r="H964" s="5"/>
      <c r="I964" s="5"/>
      <c r="J964" s="6"/>
      <c r="K964" s="2"/>
      <c r="L964" s="5"/>
      <c r="M964" s="32"/>
      <c r="N964" s="5"/>
      <c r="O964" s="5"/>
      <c r="P964" s="5"/>
      <c r="Q964" s="5"/>
      <c r="R964" s="5"/>
      <c r="S964" s="5"/>
      <c r="T964" s="5"/>
      <c r="U964" s="5"/>
      <c r="V964" s="5"/>
      <c r="W964" s="5"/>
      <c r="X964" s="5"/>
      <c r="Y964" s="5"/>
      <c r="Z964" s="5"/>
    </row>
    <row r="965" spans="1:26" ht="15.75" customHeight="1">
      <c r="A965" s="1"/>
      <c r="B965" s="16"/>
      <c r="C965" s="5"/>
      <c r="D965" s="3"/>
      <c r="E965" s="4"/>
      <c r="F965" s="4"/>
      <c r="G965" s="5"/>
      <c r="H965" s="5"/>
      <c r="I965" s="5"/>
      <c r="J965" s="6"/>
      <c r="K965" s="2"/>
      <c r="L965" s="5"/>
      <c r="M965" s="32"/>
      <c r="N965" s="5"/>
      <c r="O965" s="5"/>
      <c r="P965" s="5"/>
      <c r="Q965" s="5"/>
      <c r="R965" s="5"/>
      <c r="S965" s="5"/>
      <c r="T965" s="5"/>
      <c r="U965" s="5"/>
      <c r="V965" s="5"/>
      <c r="W965" s="5"/>
      <c r="X965" s="5"/>
      <c r="Y965" s="5"/>
      <c r="Z965" s="5"/>
    </row>
    <row r="966" spans="1:26" ht="15.75" customHeight="1">
      <c r="A966" s="1"/>
      <c r="B966" s="16"/>
      <c r="C966" s="5"/>
      <c r="D966" s="3"/>
      <c r="E966" s="4"/>
      <c r="F966" s="4"/>
      <c r="G966" s="5"/>
      <c r="H966" s="5"/>
      <c r="I966" s="5"/>
      <c r="J966" s="6"/>
      <c r="K966" s="2"/>
      <c r="L966" s="5"/>
      <c r="M966" s="32"/>
      <c r="N966" s="5"/>
      <c r="O966" s="5"/>
      <c r="P966" s="5"/>
      <c r="Q966" s="5"/>
      <c r="R966" s="5"/>
      <c r="S966" s="5"/>
      <c r="T966" s="5"/>
      <c r="U966" s="5"/>
      <c r="V966" s="5"/>
      <c r="W966" s="5"/>
      <c r="X966" s="5"/>
      <c r="Y966" s="5"/>
      <c r="Z966" s="5"/>
    </row>
    <row r="967" spans="1:26" ht="15.75" customHeight="1">
      <c r="A967" s="1"/>
      <c r="B967" s="16"/>
      <c r="C967" s="5"/>
      <c r="D967" s="3"/>
      <c r="E967" s="4"/>
      <c r="F967" s="4"/>
      <c r="G967" s="5"/>
      <c r="H967" s="5"/>
      <c r="I967" s="5"/>
      <c r="J967" s="6"/>
      <c r="K967" s="2"/>
      <c r="L967" s="5"/>
      <c r="M967" s="32"/>
      <c r="N967" s="5"/>
      <c r="O967" s="5"/>
      <c r="P967" s="5"/>
      <c r="Q967" s="5"/>
      <c r="R967" s="5"/>
      <c r="S967" s="5"/>
      <c r="T967" s="5"/>
      <c r="U967" s="5"/>
      <c r="V967" s="5"/>
      <c r="W967" s="5"/>
      <c r="X967" s="5"/>
      <c r="Y967" s="5"/>
      <c r="Z967" s="5"/>
    </row>
    <row r="968" spans="1:26" ht="15.75" customHeight="1">
      <c r="A968" s="1"/>
      <c r="B968" s="16"/>
      <c r="C968" s="5"/>
      <c r="D968" s="3"/>
      <c r="E968" s="4"/>
      <c r="F968" s="4"/>
      <c r="G968" s="5"/>
      <c r="H968" s="5"/>
      <c r="I968" s="5"/>
      <c r="J968" s="6"/>
      <c r="K968" s="2"/>
      <c r="L968" s="5"/>
      <c r="M968" s="32"/>
      <c r="N968" s="5"/>
      <c r="O968" s="5"/>
      <c r="P968" s="5"/>
      <c r="Q968" s="5"/>
      <c r="R968" s="5"/>
      <c r="S968" s="5"/>
      <c r="T968" s="5"/>
      <c r="U968" s="5"/>
      <c r="V968" s="5"/>
      <c r="W968" s="5"/>
      <c r="X968" s="5"/>
      <c r="Y968" s="5"/>
      <c r="Z968" s="5"/>
    </row>
    <row r="969" spans="1:26" ht="15.75" customHeight="1">
      <c r="A969" s="1"/>
      <c r="B969" s="16"/>
      <c r="C969" s="5"/>
      <c r="D969" s="3"/>
      <c r="E969" s="4"/>
      <c r="F969" s="4"/>
      <c r="G969" s="5"/>
      <c r="H969" s="5"/>
      <c r="I969" s="5"/>
      <c r="J969" s="6"/>
      <c r="K969" s="2"/>
      <c r="L969" s="5"/>
      <c r="M969" s="32"/>
      <c r="N969" s="5"/>
      <c r="O969" s="5"/>
      <c r="P969" s="5"/>
      <c r="Q969" s="5"/>
      <c r="R969" s="5"/>
      <c r="S969" s="5"/>
      <c r="T969" s="5"/>
      <c r="U969" s="5"/>
      <c r="V969" s="5"/>
      <c r="W969" s="5"/>
      <c r="X969" s="5"/>
      <c r="Y969" s="5"/>
      <c r="Z969" s="5"/>
    </row>
    <row r="970" spans="1:26" ht="15.75" customHeight="1">
      <c r="A970" s="1"/>
      <c r="B970" s="16"/>
      <c r="C970" s="5"/>
      <c r="D970" s="3"/>
      <c r="E970" s="4"/>
      <c r="F970" s="4"/>
      <c r="G970" s="5"/>
      <c r="H970" s="5"/>
      <c r="I970" s="5"/>
      <c r="J970" s="6"/>
      <c r="K970" s="2"/>
      <c r="L970" s="5"/>
      <c r="M970" s="32"/>
      <c r="N970" s="5"/>
      <c r="O970" s="5"/>
      <c r="P970" s="5"/>
      <c r="Q970" s="5"/>
      <c r="R970" s="5"/>
      <c r="S970" s="5"/>
      <c r="T970" s="5"/>
      <c r="U970" s="5"/>
      <c r="V970" s="5"/>
      <c r="W970" s="5"/>
      <c r="X970" s="5"/>
      <c r="Y970" s="5"/>
      <c r="Z970" s="5"/>
    </row>
    <row r="971" spans="1:26" ht="15.75" customHeight="1">
      <c r="A971" s="1"/>
      <c r="B971" s="16"/>
      <c r="C971" s="5"/>
      <c r="D971" s="3"/>
      <c r="E971" s="4"/>
      <c r="F971" s="4"/>
      <c r="G971" s="5"/>
      <c r="H971" s="5"/>
      <c r="I971" s="5"/>
      <c r="J971" s="6"/>
      <c r="K971" s="2"/>
      <c r="L971" s="5"/>
      <c r="M971" s="32"/>
      <c r="N971" s="5"/>
      <c r="O971" s="5"/>
      <c r="P971" s="5"/>
      <c r="Q971" s="5"/>
      <c r="R971" s="5"/>
      <c r="S971" s="5"/>
      <c r="T971" s="5"/>
      <c r="U971" s="5"/>
      <c r="V971" s="5"/>
      <c r="W971" s="5"/>
      <c r="X971" s="5"/>
      <c r="Y971" s="5"/>
      <c r="Z971" s="5"/>
    </row>
    <row r="972" spans="1:26" ht="15.75" customHeight="1">
      <c r="A972" s="1"/>
      <c r="B972" s="16"/>
      <c r="C972" s="5"/>
      <c r="D972" s="3"/>
      <c r="E972" s="4"/>
      <c r="F972" s="4"/>
      <c r="G972" s="5"/>
      <c r="H972" s="5"/>
      <c r="I972" s="5"/>
      <c r="J972" s="6"/>
      <c r="K972" s="2"/>
      <c r="L972" s="5"/>
      <c r="M972" s="32"/>
      <c r="N972" s="5"/>
      <c r="O972" s="5"/>
      <c r="P972" s="5"/>
      <c r="Q972" s="5"/>
      <c r="R972" s="5"/>
      <c r="S972" s="5"/>
      <c r="T972" s="5"/>
      <c r="U972" s="5"/>
      <c r="V972" s="5"/>
      <c r="W972" s="5"/>
      <c r="X972" s="5"/>
      <c r="Y972" s="5"/>
      <c r="Z972" s="5"/>
    </row>
    <row r="973" spans="1:26" ht="15.75" customHeight="1">
      <c r="A973" s="1"/>
      <c r="B973" s="16"/>
      <c r="C973" s="5"/>
      <c r="D973" s="3"/>
      <c r="E973" s="4"/>
      <c r="F973" s="4"/>
      <c r="G973" s="5"/>
      <c r="H973" s="5"/>
      <c r="I973" s="5"/>
      <c r="J973" s="6"/>
      <c r="K973" s="2"/>
      <c r="L973" s="5"/>
      <c r="M973" s="32"/>
      <c r="N973" s="5"/>
      <c r="O973" s="5"/>
      <c r="P973" s="5"/>
      <c r="Q973" s="5"/>
      <c r="R973" s="5"/>
      <c r="S973" s="5"/>
      <c r="T973" s="5"/>
      <c r="U973" s="5"/>
      <c r="V973" s="5"/>
      <c r="W973" s="5"/>
      <c r="X973" s="5"/>
      <c r="Y973" s="5"/>
      <c r="Z973" s="5"/>
    </row>
    <row r="974" spans="1:26" ht="15.75" customHeight="1">
      <c r="A974" s="1"/>
      <c r="B974" s="16"/>
      <c r="C974" s="5"/>
      <c r="D974" s="3"/>
      <c r="E974" s="4"/>
      <c r="F974" s="4"/>
      <c r="G974" s="5"/>
      <c r="H974" s="5"/>
      <c r="I974" s="5"/>
      <c r="J974" s="6"/>
      <c r="K974" s="2"/>
      <c r="L974" s="5"/>
      <c r="M974" s="32"/>
      <c r="N974" s="5"/>
      <c r="O974" s="5"/>
      <c r="P974" s="5"/>
      <c r="Q974" s="5"/>
      <c r="R974" s="5"/>
      <c r="S974" s="5"/>
      <c r="T974" s="5"/>
      <c r="U974" s="5"/>
      <c r="V974" s="5"/>
      <c r="W974" s="5"/>
      <c r="X974" s="5"/>
      <c r="Y974" s="5"/>
      <c r="Z974" s="5"/>
    </row>
    <row r="975" spans="1:26" ht="15.75" customHeight="1">
      <c r="A975" s="1"/>
      <c r="B975" s="16"/>
      <c r="C975" s="5"/>
      <c r="D975" s="3"/>
      <c r="E975" s="4"/>
      <c r="F975" s="4"/>
      <c r="G975" s="5"/>
      <c r="H975" s="5"/>
      <c r="I975" s="5"/>
      <c r="J975" s="6"/>
      <c r="K975" s="2"/>
      <c r="L975" s="5"/>
      <c r="M975" s="32"/>
      <c r="N975" s="5"/>
      <c r="O975" s="5"/>
      <c r="P975" s="5"/>
      <c r="Q975" s="5"/>
      <c r="R975" s="5"/>
      <c r="S975" s="5"/>
      <c r="T975" s="5"/>
      <c r="U975" s="5"/>
      <c r="V975" s="5"/>
      <c r="W975" s="5"/>
      <c r="X975" s="5"/>
      <c r="Y975" s="5"/>
      <c r="Z975" s="5"/>
    </row>
    <row r="976" spans="1:26" ht="15.75" customHeight="1">
      <c r="A976" s="1"/>
      <c r="B976" s="16"/>
      <c r="C976" s="5"/>
      <c r="D976" s="3"/>
      <c r="E976" s="4"/>
      <c r="F976" s="4"/>
      <c r="G976" s="5"/>
      <c r="H976" s="5"/>
      <c r="I976" s="5"/>
      <c r="J976" s="6"/>
      <c r="K976" s="2"/>
      <c r="L976" s="5"/>
      <c r="M976" s="32"/>
      <c r="N976" s="5"/>
      <c r="O976" s="5"/>
      <c r="P976" s="5"/>
      <c r="Q976" s="5"/>
      <c r="R976" s="5"/>
      <c r="S976" s="5"/>
      <c r="T976" s="5"/>
      <c r="U976" s="5"/>
      <c r="V976" s="5"/>
      <c r="W976" s="5"/>
      <c r="X976" s="5"/>
      <c r="Y976" s="5"/>
      <c r="Z976" s="5"/>
    </row>
    <row r="977" spans="1:26" ht="15.75" customHeight="1">
      <c r="A977" s="1"/>
      <c r="B977" s="16"/>
      <c r="C977" s="5"/>
      <c r="D977" s="3"/>
      <c r="E977" s="4"/>
      <c r="F977" s="4"/>
      <c r="G977" s="5"/>
      <c r="H977" s="5"/>
      <c r="I977" s="5"/>
      <c r="J977" s="6"/>
      <c r="K977" s="2"/>
      <c r="L977" s="5"/>
      <c r="M977" s="32"/>
      <c r="N977" s="5"/>
      <c r="O977" s="5"/>
      <c r="P977" s="5"/>
      <c r="Q977" s="5"/>
      <c r="R977" s="5"/>
      <c r="S977" s="5"/>
      <c r="T977" s="5"/>
      <c r="U977" s="5"/>
      <c r="V977" s="5"/>
      <c r="W977" s="5"/>
      <c r="X977" s="5"/>
      <c r="Y977" s="5"/>
      <c r="Z977" s="5"/>
    </row>
    <row r="978" spans="1:26" ht="15.75" customHeight="1">
      <c r="A978" s="1"/>
      <c r="B978" s="16"/>
      <c r="C978" s="5"/>
      <c r="D978" s="3"/>
      <c r="E978" s="4"/>
      <c r="F978" s="4"/>
      <c r="G978" s="5"/>
      <c r="H978" s="5"/>
      <c r="I978" s="5"/>
      <c r="J978" s="6"/>
      <c r="K978" s="2"/>
      <c r="L978" s="5"/>
      <c r="M978" s="32"/>
      <c r="N978" s="5"/>
      <c r="O978" s="5"/>
      <c r="P978" s="5"/>
      <c r="Q978" s="5"/>
      <c r="R978" s="5"/>
      <c r="S978" s="5"/>
      <c r="T978" s="5"/>
      <c r="U978" s="5"/>
      <c r="V978" s="5"/>
      <c r="W978" s="5"/>
      <c r="X978" s="5"/>
      <c r="Y978" s="5"/>
      <c r="Z978" s="5"/>
    </row>
    <row r="979" spans="1:26" ht="15.75" customHeight="1">
      <c r="A979" s="1"/>
      <c r="B979" s="16"/>
      <c r="C979" s="5"/>
      <c r="D979" s="3"/>
      <c r="E979" s="4"/>
      <c r="F979" s="4"/>
      <c r="G979" s="5"/>
      <c r="H979" s="5"/>
      <c r="I979" s="5"/>
      <c r="J979" s="6"/>
      <c r="K979" s="2"/>
      <c r="L979" s="5"/>
      <c r="M979" s="32"/>
      <c r="N979" s="5"/>
      <c r="O979" s="5"/>
      <c r="P979" s="5"/>
      <c r="Q979" s="5"/>
      <c r="R979" s="5"/>
      <c r="S979" s="5"/>
      <c r="T979" s="5"/>
      <c r="U979" s="5"/>
      <c r="V979" s="5"/>
      <c r="W979" s="5"/>
      <c r="X979" s="5"/>
      <c r="Y979" s="5"/>
      <c r="Z979" s="5"/>
    </row>
    <row r="980" spans="1:26" ht="15.75" customHeight="1">
      <c r="A980" s="1"/>
      <c r="B980" s="16"/>
      <c r="C980" s="5"/>
      <c r="D980" s="3"/>
      <c r="E980" s="4"/>
      <c r="F980" s="4"/>
      <c r="G980" s="5"/>
      <c r="H980" s="5"/>
      <c r="I980" s="5"/>
      <c r="J980" s="6"/>
      <c r="K980" s="2"/>
      <c r="L980" s="5"/>
      <c r="M980" s="32"/>
      <c r="N980" s="5"/>
      <c r="O980" s="5"/>
      <c r="P980" s="5"/>
      <c r="Q980" s="5"/>
      <c r="R980" s="5"/>
      <c r="S980" s="5"/>
      <c r="T980" s="5"/>
      <c r="U980" s="5"/>
      <c r="V980" s="5"/>
      <c r="W980" s="5"/>
      <c r="X980" s="5"/>
      <c r="Y980" s="5"/>
      <c r="Z980" s="5"/>
    </row>
    <row r="981" spans="1:26" ht="15.75" customHeight="1">
      <c r="A981" s="1"/>
      <c r="B981" s="16"/>
      <c r="C981" s="5"/>
      <c r="D981" s="3"/>
      <c r="E981" s="4"/>
      <c r="F981" s="4"/>
      <c r="G981" s="5"/>
      <c r="H981" s="5"/>
      <c r="I981" s="5"/>
      <c r="J981" s="6"/>
      <c r="K981" s="2"/>
      <c r="L981" s="5"/>
      <c r="M981" s="32"/>
      <c r="N981" s="5"/>
      <c r="O981" s="5"/>
      <c r="P981" s="5"/>
      <c r="Q981" s="5"/>
      <c r="R981" s="5"/>
      <c r="S981" s="5"/>
      <c r="T981" s="5"/>
      <c r="U981" s="5"/>
      <c r="V981" s="5"/>
      <c r="W981" s="5"/>
      <c r="X981" s="5"/>
      <c r="Y981" s="5"/>
      <c r="Z981" s="5"/>
    </row>
    <row r="982" spans="1:26" ht="15.75" customHeight="1">
      <c r="A982" s="1"/>
      <c r="B982" s="16"/>
      <c r="C982" s="5"/>
      <c r="D982" s="3"/>
      <c r="E982" s="4"/>
      <c r="F982" s="4"/>
      <c r="G982" s="5"/>
      <c r="H982" s="5"/>
      <c r="I982" s="5"/>
      <c r="J982" s="6"/>
      <c r="K982" s="2"/>
      <c r="L982" s="5"/>
      <c r="M982" s="32"/>
      <c r="N982" s="5"/>
      <c r="O982" s="5"/>
      <c r="P982" s="5"/>
      <c r="Q982" s="5"/>
      <c r="R982" s="5"/>
      <c r="S982" s="5"/>
      <c r="T982" s="5"/>
      <c r="U982" s="5"/>
      <c r="V982" s="5"/>
      <c r="W982" s="5"/>
      <c r="X982" s="5"/>
      <c r="Y982" s="5"/>
      <c r="Z982" s="5"/>
    </row>
    <row r="983" spans="1:26" ht="15.75" customHeight="1">
      <c r="A983" s="1"/>
      <c r="B983" s="16"/>
      <c r="C983" s="5"/>
      <c r="D983" s="3"/>
      <c r="E983" s="4"/>
      <c r="F983" s="4"/>
      <c r="G983" s="5"/>
      <c r="H983" s="5"/>
      <c r="I983" s="5"/>
      <c r="J983" s="6"/>
      <c r="K983" s="2"/>
      <c r="L983" s="5"/>
      <c r="M983" s="32"/>
      <c r="N983" s="5"/>
      <c r="O983" s="5"/>
      <c r="P983" s="5"/>
      <c r="Q983" s="5"/>
      <c r="R983" s="5"/>
      <c r="S983" s="5"/>
      <c r="T983" s="5"/>
      <c r="U983" s="5"/>
      <c r="V983" s="5"/>
      <c r="W983" s="5"/>
      <c r="X983" s="5"/>
      <c r="Y983" s="5"/>
      <c r="Z983" s="5"/>
    </row>
    <row r="984" spans="1:26" ht="15.75" customHeight="1">
      <c r="A984" s="1"/>
      <c r="B984" s="16"/>
      <c r="C984" s="5"/>
      <c r="D984" s="3"/>
      <c r="E984" s="4"/>
      <c r="F984" s="4"/>
      <c r="G984" s="5"/>
      <c r="H984" s="5"/>
      <c r="I984" s="5"/>
      <c r="J984" s="6"/>
      <c r="K984" s="2"/>
      <c r="L984" s="5"/>
      <c r="M984" s="32"/>
      <c r="N984" s="5"/>
      <c r="O984" s="5"/>
      <c r="P984" s="5"/>
      <c r="Q984" s="5"/>
      <c r="R984" s="5"/>
      <c r="S984" s="5"/>
      <c r="T984" s="5"/>
      <c r="U984" s="5"/>
      <c r="V984" s="5"/>
      <c r="W984" s="5"/>
      <c r="X984" s="5"/>
      <c r="Y984" s="5"/>
      <c r="Z984" s="5"/>
    </row>
    <row r="985" spans="1:26" ht="15.75" customHeight="1">
      <c r="A985" s="1"/>
      <c r="B985" s="16"/>
      <c r="C985" s="5"/>
      <c r="D985" s="3"/>
      <c r="E985" s="4"/>
      <c r="F985" s="4"/>
      <c r="G985" s="5"/>
      <c r="H985" s="5"/>
      <c r="I985" s="5"/>
      <c r="J985" s="6"/>
      <c r="K985" s="2"/>
      <c r="L985" s="5"/>
      <c r="M985" s="32"/>
      <c r="N985" s="5"/>
      <c r="O985" s="5"/>
      <c r="P985" s="5"/>
      <c r="Q985" s="5"/>
      <c r="R985" s="5"/>
      <c r="S985" s="5"/>
      <c r="T985" s="5"/>
      <c r="U985" s="5"/>
      <c r="V985" s="5"/>
      <c r="W985" s="5"/>
      <c r="X985" s="5"/>
      <c r="Y985" s="5"/>
      <c r="Z985" s="5"/>
    </row>
    <row r="986" spans="1:26" ht="15.75" customHeight="1">
      <c r="A986" s="1"/>
      <c r="B986" s="16"/>
      <c r="C986" s="5"/>
      <c r="D986" s="3"/>
      <c r="E986" s="4"/>
      <c r="F986" s="4"/>
      <c r="G986" s="5"/>
      <c r="H986" s="5"/>
      <c r="I986" s="5"/>
      <c r="J986" s="6"/>
      <c r="K986" s="2"/>
      <c r="L986" s="5"/>
      <c r="M986" s="32"/>
      <c r="N986" s="5"/>
      <c r="O986" s="5"/>
      <c r="P986" s="5"/>
      <c r="Q986" s="5"/>
      <c r="R986" s="5"/>
      <c r="S986" s="5"/>
      <c r="T986" s="5"/>
      <c r="U986" s="5"/>
      <c r="V986" s="5"/>
      <c r="W986" s="5"/>
      <c r="X986" s="5"/>
      <c r="Y986" s="5"/>
      <c r="Z986" s="5"/>
    </row>
    <row r="987" spans="1:26" ht="15.75" customHeight="1">
      <c r="A987" s="1"/>
      <c r="B987" s="16"/>
      <c r="C987" s="5"/>
      <c r="D987" s="3"/>
      <c r="E987" s="4"/>
      <c r="F987" s="4"/>
      <c r="G987" s="5"/>
      <c r="H987" s="5"/>
      <c r="I987" s="5"/>
      <c r="J987" s="6"/>
      <c r="K987" s="2"/>
      <c r="L987" s="5"/>
      <c r="M987" s="32"/>
      <c r="N987" s="5"/>
      <c r="O987" s="5"/>
      <c r="P987" s="5"/>
      <c r="Q987" s="5"/>
      <c r="R987" s="5"/>
      <c r="S987" s="5"/>
      <c r="T987" s="5"/>
      <c r="U987" s="5"/>
      <c r="V987" s="5"/>
      <c r="W987" s="5"/>
      <c r="X987" s="5"/>
      <c r="Y987" s="5"/>
      <c r="Z987" s="5"/>
    </row>
    <row r="988" spans="1:26" ht="15.75" customHeight="1">
      <c r="A988" s="1"/>
      <c r="B988" s="16"/>
      <c r="C988" s="5"/>
      <c r="D988" s="3"/>
      <c r="E988" s="4"/>
      <c r="F988" s="4"/>
      <c r="G988" s="5"/>
      <c r="H988" s="5"/>
      <c r="I988" s="5"/>
      <c r="J988" s="6"/>
      <c r="K988" s="2"/>
      <c r="L988" s="5"/>
      <c r="M988" s="32"/>
      <c r="N988" s="5"/>
      <c r="O988" s="5"/>
      <c r="P988" s="5"/>
      <c r="Q988" s="5"/>
      <c r="R988" s="5"/>
      <c r="S988" s="5"/>
      <c r="T988" s="5"/>
      <c r="U988" s="5"/>
      <c r="V988" s="5"/>
      <c r="W988" s="5"/>
      <c r="X988" s="5"/>
      <c r="Y988" s="5"/>
      <c r="Z988" s="5"/>
    </row>
    <row r="989" spans="1:26" ht="15.75" customHeight="1">
      <c r="A989" s="1"/>
      <c r="B989" s="16"/>
      <c r="C989" s="5"/>
      <c r="D989" s="3"/>
      <c r="E989" s="4"/>
      <c r="F989" s="4"/>
      <c r="G989" s="5"/>
      <c r="H989" s="5"/>
      <c r="I989" s="5"/>
      <c r="J989" s="6"/>
      <c r="K989" s="2"/>
      <c r="L989" s="5"/>
      <c r="M989" s="32"/>
      <c r="N989" s="5"/>
      <c r="O989" s="5"/>
      <c r="P989" s="5"/>
      <c r="Q989" s="5"/>
      <c r="R989" s="5"/>
      <c r="S989" s="5"/>
      <c r="T989" s="5"/>
      <c r="U989" s="5"/>
      <c r="V989" s="5"/>
      <c r="W989" s="5"/>
      <c r="X989" s="5"/>
      <c r="Y989" s="5"/>
      <c r="Z989" s="5"/>
    </row>
    <row r="990" spans="1:26" ht="15.75" customHeight="1">
      <c r="A990" s="1"/>
      <c r="B990" s="16"/>
      <c r="C990" s="5"/>
      <c r="D990" s="3"/>
      <c r="E990" s="4"/>
      <c r="F990" s="4"/>
      <c r="G990" s="5"/>
      <c r="H990" s="5"/>
      <c r="I990" s="5"/>
      <c r="J990" s="6"/>
      <c r="K990" s="2"/>
      <c r="L990" s="5"/>
      <c r="M990" s="32"/>
      <c r="N990" s="5"/>
      <c r="O990" s="5"/>
      <c r="P990" s="5"/>
      <c r="Q990" s="5"/>
      <c r="R990" s="5"/>
      <c r="S990" s="5"/>
      <c r="T990" s="5"/>
      <c r="U990" s="5"/>
      <c r="V990" s="5"/>
      <c r="W990" s="5"/>
      <c r="X990" s="5"/>
      <c r="Y990" s="5"/>
      <c r="Z990" s="5"/>
    </row>
    <row r="991" spans="1:26" ht="15.75" customHeight="1">
      <c r="A991" s="1"/>
      <c r="B991" s="16"/>
      <c r="C991" s="5"/>
      <c r="D991" s="3"/>
      <c r="E991" s="4"/>
      <c r="F991" s="4"/>
      <c r="G991" s="5"/>
      <c r="H991" s="5"/>
      <c r="I991" s="5"/>
      <c r="J991" s="6"/>
      <c r="K991" s="2"/>
      <c r="L991" s="5"/>
      <c r="M991" s="32"/>
      <c r="N991" s="5"/>
      <c r="O991" s="5"/>
      <c r="P991" s="5"/>
      <c r="Q991" s="5"/>
      <c r="R991" s="5"/>
      <c r="S991" s="5"/>
      <c r="T991" s="5"/>
      <c r="U991" s="5"/>
      <c r="V991" s="5"/>
      <c r="W991" s="5"/>
      <c r="X991" s="5"/>
      <c r="Y991" s="5"/>
      <c r="Z991" s="5"/>
    </row>
    <row r="992" spans="1:26" ht="15.75" customHeight="1">
      <c r="A992" s="1"/>
      <c r="B992" s="16"/>
      <c r="C992" s="5"/>
      <c r="D992" s="3"/>
      <c r="E992" s="4"/>
      <c r="F992" s="4"/>
      <c r="G992" s="5"/>
      <c r="H992" s="5"/>
      <c r="I992" s="5"/>
      <c r="J992" s="6"/>
      <c r="K992" s="2"/>
      <c r="L992" s="5"/>
      <c r="M992" s="32"/>
      <c r="N992" s="5"/>
      <c r="O992" s="5"/>
      <c r="P992" s="5"/>
      <c r="Q992" s="5"/>
      <c r="R992" s="5"/>
      <c r="S992" s="5"/>
      <c r="T992" s="5"/>
      <c r="U992" s="5"/>
      <c r="V992" s="5"/>
      <c r="W992" s="5"/>
      <c r="X992" s="5"/>
      <c r="Y992" s="5"/>
      <c r="Z992" s="5"/>
    </row>
    <row r="993" spans="1:26" ht="15.75" customHeight="1">
      <c r="A993" s="1"/>
      <c r="B993" s="16"/>
      <c r="C993" s="5"/>
      <c r="D993" s="3"/>
      <c r="E993" s="4"/>
      <c r="F993" s="4"/>
      <c r="G993" s="5"/>
      <c r="H993" s="5"/>
      <c r="I993" s="5"/>
      <c r="J993" s="6"/>
      <c r="K993" s="2"/>
      <c r="L993" s="5"/>
      <c r="M993" s="32"/>
      <c r="N993" s="5"/>
      <c r="O993" s="5"/>
      <c r="P993" s="5"/>
      <c r="Q993" s="5"/>
      <c r="R993" s="5"/>
      <c r="S993" s="5"/>
      <c r="T993" s="5"/>
      <c r="U993" s="5"/>
      <c r="V993" s="5"/>
      <c r="W993" s="5"/>
      <c r="X993" s="5"/>
      <c r="Y993" s="5"/>
      <c r="Z993" s="5"/>
    </row>
    <row r="994" spans="1:26" ht="15.75" customHeight="1">
      <c r="A994" s="1"/>
      <c r="B994" s="16"/>
      <c r="C994" s="5"/>
      <c r="D994" s="3"/>
      <c r="E994" s="4"/>
      <c r="F994" s="4"/>
      <c r="G994" s="5"/>
      <c r="H994" s="5"/>
      <c r="I994" s="5"/>
      <c r="J994" s="6"/>
      <c r="K994" s="2"/>
      <c r="L994" s="5"/>
      <c r="M994" s="32"/>
      <c r="N994" s="5"/>
      <c r="O994" s="5"/>
      <c r="P994" s="5"/>
      <c r="Q994" s="5"/>
      <c r="R994" s="5"/>
      <c r="S994" s="5"/>
      <c r="T994" s="5"/>
      <c r="U994" s="5"/>
      <c r="V994" s="5"/>
      <c r="W994" s="5"/>
      <c r="X994" s="5"/>
      <c r="Y994" s="5"/>
      <c r="Z994" s="5"/>
    </row>
    <row r="995" spans="1:26" ht="15.75" customHeight="1">
      <c r="A995" s="1"/>
      <c r="B995" s="16"/>
      <c r="C995" s="5"/>
      <c r="D995" s="3"/>
      <c r="E995" s="4"/>
      <c r="F995" s="4"/>
      <c r="G995" s="5"/>
      <c r="H995" s="5"/>
      <c r="I995" s="5"/>
      <c r="J995" s="6"/>
      <c r="K995" s="2"/>
      <c r="L995" s="5"/>
      <c r="M995" s="32"/>
      <c r="N995" s="5"/>
      <c r="O995" s="5"/>
      <c r="P995" s="5"/>
      <c r="Q995" s="5"/>
      <c r="R995" s="5"/>
      <c r="S995" s="5"/>
      <c r="T995" s="5"/>
      <c r="U995" s="5"/>
      <c r="V995" s="5"/>
      <c r="W995" s="5"/>
      <c r="X995" s="5"/>
      <c r="Y995" s="5"/>
      <c r="Z995" s="5"/>
    </row>
    <row r="996" spans="1:26" ht="15.75" customHeight="1">
      <c r="A996" s="1"/>
      <c r="B996" s="16"/>
      <c r="C996" s="5"/>
      <c r="D996" s="3"/>
      <c r="E996" s="4"/>
      <c r="F996" s="4"/>
      <c r="G996" s="5"/>
      <c r="H996" s="5"/>
      <c r="I996" s="5"/>
      <c r="J996" s="6"/>
      <c r="K996" s="2"/>
      <c r="L996" s="5"/>
      <c r="M996" s="32"/>
      <c r="N996" s="5"/>
      <c r="O996" s="5"/>
      <c r="P996" s="5"/>
      <c r="Q996" s="5"/>
      <c r="R996" s="5"/>
      <c r="S996" s="5"/>
      <c r="T996" s="5"/>
      <c r="U996" s="5"/>
      <c r="V996" s="5"/>
      <c r="W996" s="5"/>
      <c r="X996" s="5"/>
      <c r="Y996" s="5"/>
      <c r="Z996" s="5"/>
    </row>
    <row r="997" spans="1:26" ht="15.75" customHeight="1">
      <c r="A997" s="1"/>
      <c r="B997" s="16"/>
      <c r="C997" s="5"/>
      <c r="D997" s="3"/>
      <c r="E997" s="4"/>
      <c r="F997" s="4"/>
      <c r="G997" s="5"/>
      <c r="H997" s="5"/>
      <c r="I997" s="5"/>
      <c r="J997" s="6"/>
      <c r="K997" s="2"/>
      <c r="L997" s="5"/>
      <c r="M997" s="32"/>
      <c r="N997" s="5"/>
      <c r="O997" s="5"/>
      <c r="P997" s="5"/>
      <c r="Q997" s="5"/>
      <c r="R997" s="5"/>
      <c r="S997" s="5"/>
      <c r="T997" s="5"/>
      <c r="U997" s="5"/>
      <c r="V997" s="5"/>
      <c r="W997" s="5"/>
      <c r="X997" s="5"/>
      <c r="Y997" s="5"/>
      <c r="Z997" s="5"/>
    </row>
    <row r="998" spans="1:26" ht="15.75" customHeight="1">
      <c r="A998" s="1"/>
      <c r="B998" s="16"/>
      <c r="C998" s="5"/>
      <c r="D998" s="3"/>
      <c r="E998" s="4"/>
      <c r="F998" s="4"/>
      <c r="G998" s="5"/>
      <c r="H998" s="5"/>
      <c r="I998" s="5"/>
      <c r="J998" s="6"/>
      <c r="K998" s="2"/>
      <c r="L998" s="5"/>
      <c r="M998" s="32"/>
      <c r="N998" s="5"/>
      <c r="O998" s="5"/>
      <c r="P998" s="5"/>
      <c r="Q998" s="5"/>
      <c r="R998" s="5"/>
      <c r="S998" s="5"/>
      <c r="T998" s="5"/>
      <c r="U998" s="5"/>
      <c r="V998" s="5"/>
      <c r="W998" s="5"/>
      <c r="X998" s="5"/>
      <c r="Y998" s="5"/>
      <c r="Z998" s="5"/>
    </row>
    <row r="999" spans="1:26" ht="15.75" customHeight="1">
      <c r="A999" s="1"/>
      <c r="B999" s="16"/>
      <c r="C999" s="5"/>
      <c r="D999" s="3"/>
      <c r="E999" s="4"/>
      <c r="F999" s="4"/>
      <c r="G999" s="5"/>
      <c r="H999" s="5"/>
      <c r="I999" s="5"/>
      <c r="J999" s="6"/>
      <c r="K999" s="2"/>
      <c r="L999" s="5"/>
      <c r="M999" s="32"/>
      <c r="N999" s="5"/>
      <c r="O999" s="5"/>
      <c r="P999" s="5"/>
      <c r="Q999" s="5"/>
      <c r="R999" s="5"/>
      <c r="S999" s="5"/>
      <c r="T999" s="5"/>
      <c r="U999" s="5"/>
      <c r="V999" s="5"/>
      <c r="W999" s="5"/>
      <c r="X999" s="5"/>
      <c r="Y999" s="5"/>
      <c r="Z999" s="5"/>
    </row>
    <row r="1000" spans="1:26" ht="15.75" customHeight="1">
      <c r="A1000" s="1"/>
      <c r="B1000" s="16"/>
      <c r="C1000" s="5"/>
      <c r="D1000" s="3"/>
      <c r="E1000" s="4"/>
      <c r="F1000" s="4"/>
      <c r="G1000" s="5"/>
      <c r="H1000" s="5"/>
      <c r="I1000" s="5"/>
      <c r="J1000" s="6"/>
      <c r="K1000" s="2"/>
      <c r="L1000" s="5"/>
      <c r="M1000" s="32"/>
      <c r="N1000" s="5"/>
      <c r="O1000" s="5"/>
      <c r="P1000" s="5"/>
      <c r="Q1000" s="5"/>
      <c r="R1000" s="5"/>
      <c r="S1000" s="5"/>
      <c r="T1000" s="5"/>
      <c r="U1000" s="5"/>
      <c r="V1000" s="5"/>
      <c r="W1000" s="5"/>
      <c r="X1000" s="5"/>
      <c r="Y1000" s="5"/>
      <c r="Z1000" s="5"/>
    </row>
  </sheetData>
  <mergeCells count="18">
    <mergeCell ref="A153:W153"/>
    <mergeCell ref="A157:I157"/>
    <mergeCell ref="A186:I186"/>
    <mergeCell ref="A133:W133"/>
    <mergeCell ref="M108:M109"/>
    <mergeCell ref="A115:W115"/>
    <mergeCell ref="A141:W141"/>
    <mergeCell ref="M106:M107"/>
    <mergeCell ref="B1:C1"/>
    <mergeCell ref="A2:M2"/>
    <mergeCell ref="A3:B3"/>
    <mergeCell ref="A14:W14"/>
    <mergeCell ref="A16:W16"/>
    <mergeCell ref="A32:W32"/>
    <mergeCell ref="M20:M24"/>
    <mergeCell ref="M104:M105"/>
    <mergeCell ref="M33:M83"/>
    <mergeCell ref="A103:W103"/>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dimension ref="A2:O21"/>
  <sheetViews>
    <sheetView topLeftCell="A4" workbookViewId="0">
      <selection activeCell="F8" sqref="F8"/>
    </sheetView>
  </sheetViews>
  <sheetFormatPr defaultColWidth="15.140625" defaultRowHeight="15" customHeight="1"/>
  <cols>
    <col min="1" max="3" width="15.140625" style="474"/>
    <col min="4" max="4" width="30.7109375" style="474" customWidth="1"/>
    <col min="5" max="5" width="21.140625" style="474" customWidth="1"/>
    <col min="6" max="6" width="61.42578125" style="474" customWidth="1"/>
    <col min="7" max="13" width="15.140625" style="474"/>
    <col min="14" max="14" width="24.140625" style="474" customWidth="1"/>
    <col min="15" max="16384" width="15.140625" style="474"/>
  </cols>
  <sheetData>
    <row r="2" spans="1:14" ht="63" customHeight="1">
      <c r="A2" s="802" t="s">
        <v>1642</v>
      </c>
      <c r="B2" s="803"/>
      <c r="C2" s="803"/>
      <c r="D2" s="803"/>
      <c r="E2" s="803"/>
      <c r="F2" s="803"/>
      <c r="G2" s="803"/>
      <c r="H2" s="803"/>
      <c r="I2" s="803"/>
      <c r="J2" s="803"/>
      <c r="K2" s="803"/>
      <c r="L2" s="195" t="s">
        <v>1687</v>
      </c>
      <c r="M2" s="195" t="s">
        <v>1645</v>
      </c>
      <c r="N2" s="195" t="s">
        <v>1666</v>
      </c>
    </row>
    <row r="3" spans="1:14" ht="14.25" customHeight="1">
      <c r="A3" s="823" t="s">
        <v>1714</v>
      </c>
      <c r="B3" s="823"/>
      <c r="C3" s="199"/>
      <c r="D3" s="200"/>
      <c r="E3" s="199"/>
      <c r="F3" s="200"/>
      <c r="G3" s="201" t="s">
        <v>0</v>
      </c>
      <c r="H3" s="202"/>
      <c r="I3" s="201"/>
      <c r="J3" s="438"/>
      <c r="K3" s="201"/>
      <c r="L3" s="472"/>
      <c r="M3" s="472"/>
      <c r="N3" s="472"/>
    </row>
    <row r="4" spans="1:14" ht="107.25" customHeight="1">
      <c r="A4" s="182" t="s">
        <v>1</v>
      </c>
      <c r="B4" s="195" t="s">
        <v>2</v>
      </c>
      <c r="C4" s="194" t="s">
        <v>3</v>
      </c>
      <c r="D4" s="195" t="s">
        <v>4</v>
      </c>
      <c r="E4" s="195" t="s">
        <v>5</v>
      </c>
      <c r="F4" s="195" t="s">
        <v>6</v>
      </c>
      <c r="G4" s="195" t="s">
        <v>1607</v>
      </c>
      <c r="H4" s="195" t="s">
        <v>8</v>
      </c>
      <c r="I4" s="195" t="s">
        <v>9</v>
      </c>
      <c r="J4" s="439" t="s">
        <v>10</v>
      </c>
      <c r="K4" s="195" t="s">
        <v>11</v>
      </c>
      <c r="L4" s="472"/>
      <c r="M4" s="472"/>
      <c r="N4" s="472"/>
    </row>
    <row r="5" spans="1:14" ht="144.75" customHeight="1">
      <c r="A5" s="477">
        <v>90</v>
      </c>
      <c r="B5" s="478" t="s">
        <v>712</v>
      </c>
      <c r="C5" s="479" t="s">
        <v>86</v>
      </c>
      <c r="D5" s="480" t="s">
        <v>1710</v>
      </c>
      <c r="E5" s="480" t="s">
        <v>825</v>
      </c>
      <c r="F5" s="480" t="s">
        <v>1643</v>
      </c>
      <c r="G5" s="481" t="s">
        <v>767</v>
      </c>
      <c r="H5" s="481">
        <v>168</v>
      </c>
      <c r="I5" s="482">
        <f t="shared" ref="I5:I11" si="0">J5*4.4125</f>
        <v>49419999.999999993</v>
      </c>
      <c r="J5" s="483">
        <v>11200000</v>
      </c>
      <c r="K5" s="478" t="s">
        <v>1618</v>
      </c>
      <c r="L5" s="484"/>
      <c r="M5" s="478"/>
      <c r="N5" s="478" t="s">
        <v>1665</v>
      </c>
    </row>
    <row r="6" spans="1:14" ht="121.5" customHeight="1">
      <c r="A6" s="430">
        <v>186</v>
      </c>
      <c r="B6" s="485" t="s">
        <v>39</v>
      </c>
      <c r="C6" s="485" t="s">
        <v>40</v>
      </c>
      <c r="D6" s="486" t="s">
        <v>1653</v>
      </c>
      <c r="E6" s="430" t="s">
        <v>1711</v>
      </c>
      <c r="F6" s="487" t="s">
        <v>1121</v>
      </c>
      <c r="G6" s="488" t="s">
        <v>711</v>
      </c>
      <c r="H6" s="430">
        <v>60</v>
      </c>
      <c r="I6" s="489">
        <f t="shared" si="0"/>
        <v>1848330.0624999998</v>
      </c>
      <c r="J6" s="490">
        <f>(180000+238885)</f>
        <v>418885</v>
      </c>
      <c r="K6" s="430" t="s">
        <v>1656</v>
      </c>
      <c r="L6" s="472"/>
      <c r="M6" s="430" t="s">
        <v>1657</v>
      </c>
      <c r="N6" s="430" t="s">
        <v>1664</v>
      </c>
    </row>
    <row r="7" spans="1:14" ht="157.5" customHeight="1">
      <c r="A7" s="430">
        <v>188</v>
      </c>
      <c r="B7" s="485" t="s">
        <v>39</v>
      </c>
      <c r="C7" s="485" t="s">
        <v>40</v>
      </c>
      <c r="D7" s="491" t="s">
        <v>1659</v>
      </c>
      <c r="E7" s="491" t="s">
        <v>1661</v>
      </c>
      <c r="F7" s="492" t="s">
        <v>1660</v>
      </c>
      <c r="G7" s="491" t="s">
        <v>711</v>
      </c>
      <c r="H7" s="491">
        <v>36</v>
      </c>
      <c r="I7" s="493">
        <f t="shared" si="0"/>
        <v>1416897.875</v>
      </c>
      <c r="J7" s="490">
        <f>SUM(60000+261110)</f>
        <v>321110</v>
      </c>
      <c r="K7" s="430" t="s">
        <v>62</v>
      </c>
      <c r="M7" s="430" t="s">
        <v>1662</v>
      </c>
      <c r="N7" s="430" t="s">
        <v>1663</v>
      </c>
    </row>
    <row r="8" spans="1:14" s="344" customFormat="1" ht="122.25" customHeight="1">
      <c r="A8" s="469">
        <v>211</v>
      </c>
      <c r="B8" s="348" t="s">
        <v>39</v>
      </c>
      <c r="C8" s="348" t="s">
        <v>40</v>
      </c>
      <c r="D8" s="230" t="s">
        <v>1178</v>
      </c>
      <c r="E8" s="230" t="s">
        <v>1179</v>
      </c>
      <c r="F8" s="231" t="s">
        <v>1180</v>
      </c>
      <c r="G8" s="349" t="s">
        <v>711</v>
      </c>
      <c r="H8" s="230">
        <v>60</v>
      </c>
      <c r="I8" s="232">
        <f t="shared" si="0"/>
        <v>1999999.9983749997</v>
      </c>
      <c r="J8" s="441">
        <v>453257.79</v>
      </c>
      <c r="K8" s="230" t="s">
        <v>1672</v>
      </c>
      <c r="L8" s="468"/>
      <c r="M8" s="183"/>
      <c r="N8" s="183" t="s">
        <v>1673</v>
      </c>
    </row>
    <row r="9" spans="1:14" s="344" customFormat="1" ht="130.5" customHeight="1">
      <c r="A9" s="183">
        <v>225</v>
      </c>
      <c r="B9" s="335" t="s">
        <v>32</v>
      </c>
      <c r="C9" s="335" t="s">
        <v>33</v>
      </c>
      <c r="D9" s="329" t="s">
        <v>1218</v>
      </c>
      <c r="E9" s="329" t="s">
        <v>1697</v>
      </c>
      <c r="F9" s="330" t="s">
        <v>1696</v>
      </c>
      <c r="G9" s="473" t="s">
        <v>610</v>
      </c>
      <c r="H9" s="329">
        <v>24</v>
      </c>
      <c r="I9" s="331">
        <f t="shared" si="0"/>
        <v>4500750</v>
      </c>
      <c r="J9" s="440">
        <v>1020000</v>
      </c>
      <c r="K9" s="183" t="s">
        <v>62</v>
      </c>
      <c r="L9" s="183"/>
      <c r="M9" s="183" t="s">
        <v>1695</v>
      </c>
      <c r="N9" s="183" t="s">
        <v>1698</v>
      </c>
    </row>
    <row r="10" spans="1:14" ht="84" customHeight="1">
      <c r="A10" s="460"/>
      <c r="B10" s="460" t="s">
        <v>43</v>
      </c>
      <c r="C10" s="460" t="s">
        <v>44</v>
      </c>
      <c r="D10" s="460" t="s">
        <v>1699</v>
      </c>
      <c r="E10" s="460" t="s">
        <v>1063</v>
      </c>
      <c r="F10" s="460" t="s">
        <v>1715</v>
      </c>
      <c r="G10" s="460" t="s">
        <v>711</v>
      </c>
      <c r="H10" s="460">
        <v>24</v>
      </c>
      <c r="I10" s="561">
        <f t="shared" si="0"/>
        <v>8825000</v>
      </c>
      <c r="J10" s="561">
        <v>2000000</v>
      </c>
      <c r="K10" s="460" t="s">
        <v>1691</v>
      </c>
      <c r="L10" s="460"/>
      <c r="M10" s="460" t="s">
        <v>1704</v>
      </c>
      <c r="N10" s="460" t="s">
        <v>1703</v>
      </c>
    </row>
    <row r="11" spans="1:14" ht="78" customHeight="1">
      <c r="A11" s="460"/>
      <c r="B11" s="460" t="s">
        <v>43</v>
      </c>
      <c r="C11" s="460" t="s">
        <v>44</v>
      </c>
      <c r="D11" s="460" t="s">
        <v>1700</v>
      </c>
      <c r="E11" s="460" t="s">
        <v>1063</v>
      </c>
      <c r="F11" s="460" t="s">
        <v>1715</v>
      </c>
      <c r="G11" s="460" t="s">
        <v>711</v>
      </c>
      <c r="H11" s="460">
        <v>24</v>
      </c>
      <c r="I11" s="561">
        <f t="shared" si="0"/>
        <v>8825000</v>
      </c>
      <c r="J11" s="561">
        <v>2000000</v>
      </c>
      <c r="K11" s="460" t="s">
        <v>1691</v>
      </c>
      <c r="L11" s="460"/>
      <c r="M11" s="460" t="s">
        <v>1705</v>
      </c>
      <c r="N11" s="460" t="s">
        <v>1703</v>
      </c>
    </row>
    <row r="12" spans="1:14" s="176" customFormat="1" ht="84" customHeight="1">
      <c r="A12" s="189">
        <v>301</v>
      </c>
      <c r="B12" s="461" t="s">
        <v>39</v>
      </c>
      <c r="C12" s="462" t="s">
        <v>40</v>
      </c>
      <c r="D12" s="323" t="s">
        <v>277</v>
      </c>
      <c r="E12" s="323" t="s">
        <v>1023</v>
      </c>
      <c r="F12" s="323" t="s">
        <v>278</v>
      </c>
      <c r="G12" s="188" t="s">
        <v>1679</v>
      </c>
      <c r="H12" s="323">
        <v>18</v>
      </c>
      <c r="I12" s="463">
        <v>6551510</v>
      </c>
      <c r="J12" s="464">
        <f>I12/4.4125</f>
        <v>1484761.4730878188</v>
      </c>
      <c r="K12" s="323" t="s">
        <v>16</v>
      </c>
      <c r="L12" s="465"/>
      <c r="M12" s="188" t="s">
        <v>1678</v>
      </c>
      <c r="N12" s="188" t="s">
        <v>1681</v>
      </c>
    </row>
    <row r="13" spans="1:14" s="176" customFormat="1" ht="138" customHeight="1">
      <c r="A13" s="562">
        <v>302</v>
      </c>
      <c r="B13" s="563" t="s">
        <v>39</v>
      </c>
      <c r="C13" s="564" t="s">
        <v>40</v>
      </c>
      <c r="D13" s="476" t="s">
        <v>282</v>
      </c>
      <c r="E13" s="476" t="s">
        <v>1023</v>
      </c>
      <c r="F13" s="476" t="s">
        <v>1608</v>
      </c>
      <c r="G13" s="476" t="s">
        <v>1680</v>
      </c>
      <c r="H13" s="476">
        <v>12</v>
      </c>
      <c r="I13" s="565">
        <v>10230358.5</v>
      </c>
      <c r="J13" s="565">
        <v>2318494.84</v>
      </c>
      <c r="K13" s="476" t="s">
        <v>16</v>
      </c>
      <c r="L13" s="476"/>
      <c r="M13" s="566"/>
      <c r="N13" s="460" t="s">
        <v>1674</v>
      </c>
    </row>
    <row r="14" spans="1:14" s="176" customFormat="1" ht="86.25" customHeight="1">
      <c r="A14" s="567">
        <v>306</v>
      </c>
      <c r="B14" s="568" t="s">
        <v>39</v>
      </c>
      <c r="C14" s="569" t="s">
        <v>40</v>
      </c>
      <c r="D14" s="570" t="s">
        <v>268</v>
      </c>
      <c r="E14" s="571" t="s">
        <v>1023</v>
      </c>
      <c r="F14" s="572" t="s">
        <v>1718</v>
      </c>
      <c r="G14" s="573" t="s">
        <v>610</v>
      </c>
      <c r="H14" s="571">
        <v>18</v>
      </c>
      <c r="I14" s="574">
        <v>19000000</v>
      </c>
      <c r="J14" s="575">
        <f>I14/4.4125</f>
        <v>4305949.0084985839</v>
      </c>
      <c r="K14" s="571" t="s">
        <v>1429</v>
      </c>
      <c r="L14" s="576"/>
      <c r="M14" s="577"/>
      <c r="N14" s="466" t="s">
        <v>1675</v>
      </c>
    </row>
    <row r="15" spans="1:14" s="176" customFormat="1" ht="137.25" customHeight="1">
      <c r="A15" s="567">
        <v>307</v>
      </c>
      <c r="B15" s="568" t="s">
        <v>39</v>
      </c>
      <c r="C15" s="569" t="s">
        <v>40</v>
      </c>
      <c r="D15" s="571" t="s">
        <v>271</v>
      </c>
      <c r="E15" s="571" t="s">
        <v>1430</v>
      </c>
      <c r="F15" s="572" t="s">
        <v>1718</v>
      </c>
      <c r="G15" s="573" t="s">
        <v>610</v>
      </c>
      <c r="H15" s="571">
        <v>18</v>
      </c>
      <c r="I15" s="574" t="s">
        <v>273</v>
      </c>
      <c r="J15" s="574">
        <v>2940178.67</v>
      </c>
      <c r="K15" s="571" t="s">
        <v>1429</v>
      </c>
      <c r="L15" s="571"/>
      <c r="M15" s="577"/>
      <c r="N15" s="466" t="s">
        <v>1676</v>
      </c>
    </row>
    <row r="16" spans="1:14" s="176" customFormat="1" ht="125.25" customHeight="1">
      <c r="A16" s="562">
        <v>308</v>
      </c>
      <c r="B16" s="563" t="s">
        <v>39</v>
      </c>
      <c r="C16" s="564" t="s">
        <v>40</v>
      </c>
      <c r="D16" s="476" t="s">
        <v>280</v>
      </c>
      <c r="E16" s="476" t="s">
        <v>1717</v>
      </c>
      <c r="F16" s="578" t="s">
        <v>1719</v>
      </c>
      <c r="G16" s="579" t="s">
        <v>610</v>
      </c>
      <c r="H16" s="476">
        <v>12</v>
      </c>
      <c r="I16" s="565">
        <v>1200000</v>
      </c>
      <c r="J16" s="565">
        <f>I16/4.4125</f>
        <v>271954.67422096321</v>
      </c>
      <c r="K16" s="476" t="s">
        <v>62</v>
      </c>
      <c r="L16" s="476"/>
      <c r="M16" s="566"/>
      <c r="N16" s="466" t="s">
        <v>1683</v>
      </c>
    </row>
    <row r="17" spans="1:15" ht="122.25" customHeight="1">
      <c r="A17" s="470">
        <v>343</v>
      </c>
      <c r="B17" s="471" t="s">
        <v>39</v>
      </c>
      <c r="C17" s="471" t="s">
        <v>40</v>
      </c>
      <c r="D17" s="242" t="s">
        <v>1536</v>
      </c>
      <c r="E17" s="242" t="s">
        <v>1716</v>
      </c>
      <c r="F17" s="205" t="s">
        <v>1537</v>
      </c>
      <c r="G17" s="187" t="s">
        <v>594</v>
      </c>
      <c r="H17" s="187">
        <v>60</v>
      </c>
      <c r="I17" s="196">
        <f>J17*4.4125</f>
        <v>20000000.001399998</v>
      </c>
      <c r="J17" s="440">
        <v>4532577.9040000001</v>
      </c>
      <c r="K17" s="183" t="s">
        <v>1667</v>
      </c>
      <c r="L17" s="442"/>
      <c r="M17" s="183" t="s">
        <v>1670</v>
      </c>
      <c r="N17" s="183" t="s">
        <v>1671</v>
      </c>
    </row>
    <row r="18" spans="1:15" ht="108.75" customHeight="1">
      <c r="A18" s="508">
        <v>208</v>
      </c>
      <c r="B18" s="508" t="s">
        <v>39</v>
      </c>
      <c r="C18" s="508" t="s">
        <v>40</v>
      </c>
      <c r="D18" s="508" t="s">
        <v>1720</v>
      </c>
      <c r="E18" s="508" t="s">
        <v>1170</v>
      </c>
      <c r="F18" s="508" t="s">
        <v>1721</v>
      </c>
      <c r="G18" s="508" t="s">
        <v>1722</v>
      </c>
      <c r="H18" s="508">
        <v>24</v>
      </c>
      <c r="I18" s="508">
        <v>17000000</v>
      </c>
      <c r="J18" s="508">
        <v>3852691.22</v>
      </c>
      <c r="K18" s="508" t="s">
        <v>1723</v>
      </c>
      <c r="L18" s="508"/>
      <c r="M18" s="508"/>
      <c r="N18" s="508" t="s">
        <v>1724</v>
      </c>
      <c r="O18" s="509"/>
    </row>
    <row r="19" spans="1:15" ht="100.5" customHeight="1">
      <c r="A19" s="459"/>
      <c r="B19" s="459" t="s">
        <v>39</v>
      </c>
      <c r="C19" s="459" t="s">
        <v>40</v>
      </c>
      <c r="D19" s="459" t="s">
        <v>1725</v>
      </c>
      <c r="E19" s="459" t="s">
        <v>1059</v>
      </c>
      <c r="F19" s="459" t="s">
        <v>1726</v>
      </c>
      <c r="G19" s="459" t="s">
        <v>1164</v>
      </c>
      <c r="H19" s="459">
        <v>24</v>
      </c>
      <c r="I19" s="459">
        <v>3300000</v>
      </c>
      <c r="J19" s="459">
        <v>747875.35</v>
      </c>
      <c r="K19" s="459" t="s">
        <v>1723</v>
      </c>
      <c r="L19" s="459"/>
      <c r="M19" s="459"/>
      <c r="N19" s="459" t="s">
        <v>1727</v>
      </c>
      <c r="O19" s="509"/>
    </row>
    <row r="20" spans="1:15" ht="105" customHeight="1">
      <c r="A20" s="459"/>
      <c r="B20" s="459" t="s">
        <v>39</v>
      </c>
      <c r="C20" s="459" t="s">
        <v>40</v>
      </c>
      <c r="D20" s="459" t="s">
        <v>1728</v>
      </c>
      <c r="E20" s="459" t="s">
        <v>1170</v>
      </c>
      <c r="F20" s="459" t="s">
        <v>1729</v>
      </c>
      <c r="G20" s="459" t="s">
        <v>711</v>
      </c>
      <c r="H20" s="459">
        <v>24</v>
      </c>
      <c r="I20" s="459">
        <v>2500000</v>
      </c>
      <c r="J20" s="459">
        <v>566572.24</v>
      </c>
      <c r="K20" s="459" t="s">
        <v>1723</v>
      </c>
      <c r="L20" s="459"/>
      <c r="M20" s="459"/>
      <c r="N20" s="459" t="s">
        <v>1727</v>
      </c>
      <c r="O20" s="509"/>
    </row>
    <row r="21" spans="1:15" ht="15" customHeight="1">
      <c r="A21" s="508"/>
      <c r="B21" s="508"/>
      <c r="C21" s="508"/>
      <c r="D21" s="508"/>
      <c r="E21" s="508"/>
      <c r="F21" s="508"/>
      <c r="G21" s="508"/>
      <c r="H21" s="508"/>
      <c r="I21" s="508"/>
      <c r="J21" s="508"/>
      <c r="K21" s="508"/>
      <c r="L21" s="508"/>
      <c r="M21" s="508"/>
      <c r="N21" s="508"/>
    </row>
  </sheetData>
  <mergeCells count="2">
    <mergeCell ref="A2:K2"/>
    <mergeCell ref="A3:B3"/>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dimension ref="A1:N12"/>
  <sheetViews>
    <sheetView workbookViewId="0">
      <selection activeCell="G4" sqref="G4"/>
    </sheetView>
  </sheetViews>
  <sheetFormatPr defaultRowHeight="15"/>
  <cols>
    <col min="2" max="2" width="15.140625" customWidth="1"/>
    <col min="3" max="3" width="19" customWidth="1"/>
    <col min="4" max="4" width="45" customWidth="1"/>
    <col min="5" max="5" width="16.85546875" customWidth="1"/>
    <col min="6" max="6" width="51" customWidth="1"/>
    <col min="7" max="7" width="15.5703125" customWidth="1"/>
    <col min="8" max="8" width="19.140625" customWidth="1"/>
    <col min="9" max="9" width="15.42578125" customWidth="1"/>
    <col min="10" max="10" width="21" customWidth="1"/>
    <col min="11" max="11" width="12.140625" customWidth="1"/>
    <col min="13" max="13" width="13.85546875" customWidth="1"/>
    <col min="14" max="14" width="16.7109375" customWidth="1"/>
  </cols>
  <sheetData>
    <row r="1" spans="1:14" s="591" customFormat="1" ht="15" customHeight="1"/>
    <row r="2" spans="1:14" s="591" customFormat="1" ht="63" customHeight="1">
      <c r="A2" s="802" t="s">
        <v>1642</v>
      </c>
      <c r="B2" s="803"/>
      <c r="C2" s="803"/>
      <c r="D2" s="803"/>
      <c r="E2" s="803"/>
      <c r="F2" s="803"/>
      <c r="G2" s="803"/>
      <c r="H2" s="803"/>
      <c r="I2" s="803"/>
      <c r="J2" s="803"/>
      <c r="K2" s="803"/>
      <c r="L2" s="195" t="s">
        <v>1687</v>
      </c>
      <c r="M2" s="195" t="s">
        <v>1645</v>
      </c>
      <c r="N2" s="195" t="s">
        <v>1666</v>
      </c>
    </row>
    <row r="3" spans="1:14" s="591" customFormat="1" ht="14.25" customHeight="1">
      <c r="A3" s="823" t="s">
        <v>1714</v>
      </c>
      <c r="B3" s="823"/>
      <c r="C3" s="199"/>
      <c r="D3" s="200"/>
      <c r="E3" s="199"/>
      <c r="F3" s="200"/>
      <c r="G3" s="201" t="s">
        <v>0</v>
      </c>
      <c r="H3" s="202"/>
      <c r="I3" s="201"/>
      <c r="J3" s="438"/>
      <c r="K3" s="201"/>
      <c r="L3" s="590"/>
      <c r="M3" s="590"/>
      <c r="N3" s="590"/>
    </row>
    <row r="4" spans="1:14" s="591" customFormat="1" ht="93" customHeight="1">
      <c r="A4" s="182" t="s">
        <v>1</v>
      </c>
      <c r="B4" s="195" t="s">
        <v>2</v>
      </c>
      <c r="C4" s="194" t="s">
        <v>3</v>
      </c>
      <c r="D4" s="195" t="s">
        <v>4</v>
      </c>
      <c r="E4" s="195" t="s">
        <v>5</v>
      </c>
      <c r="F4" s="195" t="s">
        <v>6</v>
      </c>
      <c r="G4" s="195" t="s">
        <v>1745</v>
      </c>
      <c r="H4" s="195" t="s">
        <v>8</v>
      </c>
      <c r="I4" s="195" t="s">
        <v>9</v>
      </c>
      <c r="J4" s="439" t="s">
        <v>10</v>
      </c>
      <c r="K4" s="195" t="s">
        <v>11</v>
      </c>
      <c r="L4" s="590"/>
      <c r="M4" s="590"/>
      <c r="N4" s="590"/>
    </row>
    <row r="5" spans="1:14" s="344" customFormat="1" ht="173.25" customHeight="1">
      <c r="A5" s="183">
        <v>224</v>
      </c>
      <c r="B5" s="335" t="s">
        <v>32</v>
      </c>
      <c r="C5" s="335" t="s">
        <v>33</v>
      </c>
      <c r="D5" s="329" t="s">
        <v>1217</v>
      </c>
      <c r="E5" s="329" t="s">
        <v>1693</v>
      </c>
      <c r="F5" s="330" t="s">
        <v>1694</v>
      </c>
      <c r="G5" s="589" t="s">
        <v>610</v>
      </c>
      <c r="H5" s="329">
        <v>24</v>
      </c>
      <c r="I5" s="331">
        <f>J5*4.4125</f>
        <v>5299619.8874999993</v>
      </c>
      <c r="J5" s="206">
        <v>1201047</v>
      </c>
      <c r="K5" s="183" t="s">
        <v>62</v>
      </c>
      <c r="L5" s="183"/>
      <c r="M5" s="183" t="s">
        <v>1695</v>
      </c>
      <c r="N5" s="183" t="s">
        <v>1741</v>
      </c>
    </row>
    <row r="6" spans="1:14" s="344" customFormat="1" ht="149.25" customHeight="1">
      <c r="A6" s="183">
        <v>225</v>
      </c>
      <c r="B6" s="335" t="s">
        <v>32</v>
      </c>
      <c r="C6" s="335" t="s">
        <v>33</v>
      </c>
      <c r="D6" s="329" t="s">
        <v>1218</v>
      </c>
      <c r="E6" s="329" t="s">
        <v>1697</v>
      </c>
      <c r="F6" s="330" t="s">
        <v>1696</v>
      </c>
      <c r="G6" s="589" t="s">
        <v>610</v>
      </c>
      <c r="H6" s="329">
        <v>24</v>
      </c>
      <c r="I6" s="331">
        <f>J6*4.4125</f>
        <v>7833880.0026249997</v>
      </c>
      <c r="J6" s="206">
        <v>1775383.57</v>
      </c>
      <c r="K6" s="183" t="s">
        <v>62</v>
      </c>
      <c r="L6" s="183"/>
      <c r="M6" s="183" t="s">
        <v>1695</v>
      </c>
      <c r="N6" s="183" t="s">
        <v>1742</v>
      </c>
    </row>
    <row r="7" spans="1:14" ht="81.75" customHeight="1">
      <c r="A7" s="459" t="s">
        <v>1743</v>
      </c>
      <c r="B7" s="459" t="s">
        <v>39</v>
      </c>
      <c r="C7" s="459" t="s">
        <v>40</v>
      </c>
      <c r="D7" s="459" t="s">
        <v>1725</v>
      </c>
      <c r="E7" s="459" t="s">
        <v>1059</v>
      </c>
      <c r="F7" s="459" t="s">
        <v>1726</v>
      </c>
      <c r="G7" s="459" t="s">
        <v>1164</v>
      </c>
      <c r="H7" s="459">
        <v>24</v>
      </c>
      <c r="I7" s="602">
        <f>J7*4.4125</f>
        <v>4500000.007375</v>
      </c>
      <c r="J7" s="603">
        <v>1019830.03</v>
      </c>
      <c r="K7" s="459" t="s">
        <v>1723</v>
      </c>
      <c r="L7" s="459"/>
      <c r="M7" s="459"/>
      <c r="N7" s="459" t="s">
        <v>1744</v>
      </c>
    </row>
    <row r="8" spans="1:14" ht="67.5" customHeight="1"/>
    <row r="9" spans="1:14" ht="52.5" customHeight="1"/>
    <row r="10" spans="1:14" ht="63" customHeight="1"/>
    <row r="11" spans="1:14" ht="80.25" customHeight="1"/>
    <row r="12" spans="1:14" ht="60" customHeight="1"/>
  </sheetData>
  <mergeCells count="2">
    <mergeCell ref="A2:K2"/>
    <mergeCell ref="A3:B3"/>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O608"/>
  <sheetViews>
    <sheetView topLeftCell="A25" zoomScale="68" zoomScaleNormal="68" workbookViewId="0">
      <selection activeCell="A5" sqref="A5"/>
    </sheetView>
  </sheetViews>
  <sheetFormatPr defaultColWidth="15.140625" defaultRowHeight="15"/>
  <cols>
    <col min="1" max="1" width="8.28515625" style="184" customWidth="1"/>
    <col min="2" max="2" width="13.85546875" style="37" customWidth="1"/>
    <col min="3" max="3" width="11.140625" style="37" hidden="1" customWidth="1"/>
    <col min="4" max="4" width="38.42578125" style="601" customWidth="1"/>
    <col min="5" max="5" width="27.5703125" style="179" customWidth="1"/>
    <col min="6" max="6" width="82.85546875" style="601" customWidth="1"/>
    <col min="7" max="7" width="31.42578125" style="37" customWidth="1"/>
    <col min="8" max="8" width="17.28515625" style="180" customWidth="1"/>
    <col min="9" max="9" width="26.7109375" style="37" customWidth="1"/>
    <col min="10" max="10" width="28.140625" style="186" customWidth="1"/>
    <col min="11" max="11" width="24.28515625" style="443" customWidth="1"/>
    <col min="12" max="12" width="26.85546875" style="601" customWidth="1"/>
    <col min="13" max="13" width="20.28515625" style="601" customWidth="1"/>
    <col min="14" max="14" width="21.5703125" style="601" customWidth="1"/>
    <col min="15" max="16384" width="15.140625" style="601"/>
  </cols>
  <sheetData>
    <row r="1" spans="1:14" ht="12" customHeight="1">
      <c r="A1" s="192"/>
      <c r="B1" s="197"/>
      <c r="C1" s="36"/>
      <c r="D1" s="198"/>
      <c r="E1" s="66"/>
      <c r="F1" s="66"/>
      <c r="G1" s="20"/>
      <c r="H1" s="20"/>
      <c r="I1" s="20"/>
      <c r="J1" s="437"/>
      <c r="K1" s="237"/>
    </row>
    <row r="2" spans="1:14" ht="63" customHeight="1">
      <c r="A2" s="802" t="s">
        <v>1642</v>
      </c>
      <c r="B2" s="803"/>
      <c r="C2" s="803"/>
      <c r="D2" s="803"/>
      <c r="E2" s="803"/>
      <c r="F2" s="803"/>
      <c r="G2" s="803"/>
      <c r="H2" s="803"/>
      <c r="I2" s="803"/>
      <c r="J2" s="803"/>
      <c r="K2" s="803"/>
      <c r="L2" s="560" t="s">
        <v>1687</v>
      </c>
      <c r="M2" s="560" t="s">
        <v>1645</v>
      </c>
      <c r="N2" s="560" t="s">
        <v>1666</v>
      </c>
    </row>
    <row r="3" spans="1:14" ht="14.25" customHeight="1">
      <c r="A3" s="804" t="s">
        <v>1730</v>
      </c>
      <c r="B3" s="804"/>
      <c r="C3" s="510"/>
      <c r="D3" s="511"/>
      <c r="E3" s="510"/>
      <c r="F3" s="511"/>
      <c r="G3" s="512" t="s">
        <v>0</v>
      </c>
      <c r="H3" s="513"/>
      <c r="I3" s="512"/>
      <c r="J3" s="514"/>
      <c r="K3" s="512"/>
      <c r="L3" s="594"/>
      <c r="M3" s="594"/>
      <c r="N3" s="427"/>
    </row>
    <row r="4" spans="1:14" ht="75" customHeight="1">
      <c r="A4" s="182" t="s">
        <v>1</v>
      </c>
      <c r="B4" s="195" t="s">
        <v>2</v>
      </c>
      <c r="C4" s="194" t="s">
        <v>3</v>
      </c>
      <c r="D4" s="195" t="s">
        <v>4</v>
      </c>
      <c r="E4" s="195" t="s">
        <v>5</v>
      </c>
      <c r="F4" s="195" t="s">
        <v>6</v>
      </c>
      <c r="G4" s="195" t="s">
        <v>1607</v>
      </c>
      <c r="H4" s="195" t="s">
        <v>8</v>
      </c>
      <c r="I4" s="195" t="s">
        <v>9</v>
      </c>
      <c r="J4" s="195" t="s">
        <v>10</v>
      </c>
      <c r="K4" s="195" t="s">
        <v>11</v>
      </c>
      <c r="L4" s="594"/>
      <c r="M4" s="594"/>
      <c r="N4" s="594"/>
    </row>
    <row r="5" spans="1:14" ht="94.5" customHeight="1">
      <c r="A5" s="595">
        <v>12</v>
      </c>
      <c r="B5" s="183" t="s">
        <v>43</v>
      </c>
      <c r="C5" s="175" t="s">
        <v>33</v>
      </c>
      <c r="D5" s="606" t="s">
        <v>627</v>
      </c>
      <c r="E5" s="593" t="s">
        <v>668</v>
      </c>
      <c r="F5" s="210" t="s">
        <v>619</v>
      </c>
      <c r="G5" s="207" t="s">
        <v>594</v>
      </c>
      <c r="H5" s="593">
        <v>24</v>
      </c>
      <c r="I5" s="206">
        <f>J5*4.4125</f>
        <v>45007500</v>
      </c>
      <c r="J5" s="206">
        <v>10200000</v>
      </c>
      <c r="K5" s="183" t="s">
        <v>628</v>
      </c>
      <c r="L5" s="594"/>
      <c r="M5" s="594"/>
      <c r="N5" s="594"/>
    </row>
    <row r="6" spans="1:14" ht="61.5" customHeight="1">
      <c r="A6" s="599">
        <v>25</v>
      </c>
      <c r="B6" s="187" t="s">
        <v>39</v>
      </c>
      <c r="C6" s="593" t="s">
        <v>40</v>
      </c>
      <c r="D6" s="187" t="s">
        <v>75</v>
      </c>
      <c r="E6" s="187" t="s">
        <v>603</v>
      </c>
      <c r="F6" s="228" t="s">
        <v>604</v>
      </c>
      <c r="G6" s="187" t="s">
        <v>606</v>
      </c>
      <c r="H6" s="187">
        <v>60</v>
      </c>
      <c r="I6" s="206">
        <f>J6*4.4125</f>
        <v>1522312.4999999998</v>
      </c>
      <c r="J6" s="206">
        <v>345000</v>
      </c>
      <c r="K6" s="183" t="s">
        <v>1750</v>
      </c>
      <c r="L6" s="594"/>
      <c r="M6" s="594"/>
      <c r="N6" s="594"/>
    </row>
    <row r="7" spans="1:14" ht="61.5" customHeight="1">
      <c r="A7" s="595">
        <v>26</v>
      </c>
      <c r="B7" s="187" t="s">
        <v>39</v>
      </c>
      <c r="C7" s="187" t="s">
        <v>40</v>
      </c>
      <c r="D7" s="187" t="s">
        <v>76</v>
      </c>
      <c r="E7" s="187" t="s">
        <v>603</v>
      </c>
      <c r="F7" s="228" t="s">
        <v>605</v>
      </c>
      <c r="G7" s="187" t="s">
        <v>606</v>
      </c>
      <c r="H7" s="187">
        <v>60</v>
      </c>
      <c r="I7" s="206">
        <f>J7*4.4125</f>
        <v>811899.99999999988</v>
      </c>
      <c r="J7" s="206">
        <v>184000</v>
      </c>
      <c r="K7" s="183" t="s">
        <v>1750</v>
      </c>
      <c r="L7" s="594"/>
      <c r="M7" s="594"/>
      <c r="N7" s="594"/>
    </row>
    <row r="8" spans="1:14" ht="61.5" customHeight="1">
      <c r="A8" s="595">
        <v>27</v>
      </c>
      <c r="B8" s="187" t="s">
        <v>39</v>
      </c>
      <c r="C8" s="187" t="s">
        <v>40</v>
      </c>
      <c r="D8" s="187" t="s">
        <v>77</v>
      </c>
      <c r="E8" s="187" t="s">
        <v>603</v>
      </c>
      <c r="F8" s="187" t="s">
        <v>78</v>
      </c>
      <c r="G8" s="187" t="s">
        <v>606</v>
      </c>
      <c r="H8" s="187">
        <v>60</v>
      </c>
      <c r="I8" s="206">
        <f>J8*4.4125</f>
        <v>2206250</v>
      </c>
      <c r="J8" s="206">
        <v>500000</v>
      </c>
      <c r="K8" s="183" t="s">
        <v>1750</v>
      </c>
      <c r="L8" s="594"/>
      <c r="M8" s="594"/>
      <c r="N8" s="594"/>
    </row>
    <row r="9" spans="1:14" s="248" customFormat="1" ht="101.25" customHeight="1">
      <c r="A9" s="595">
        <v>45</v>
      </c>
      <c r="B9" s="598" t="s">
        <v>712</v>
      </c>
      <c r="C9" s="244" t="s">
        <v>40</v>
      </c>
      <c r="D9" s="249" t="s">
        <v>713</v>
      </c>
      <c r="E9" s="250" t="s">
        <v>714</v>
      </c>
      <c r="F9" s="251" t="s">
        <v>715</v>
      </c>
      <c r="G9" s="252" t="s">
        <v>716</v>
      </c>
      <c r="H9" s="243">
        <v>12</v>
      </c>
      <c r="I9" s="226">
        <f t="shared" ref="I9:I41" si="0">J9*4.4125</f>
        <v>7501249.9999999991</v>
      </c>
      <c r="J9" s="525">
        <v>1700000</v>
      </c>
      <c r="K9" s="253" t="s">
        <v>62</v>
      </c>
      <c r="L9" s="475"/>
      <c r="M9" s="475"/>
      <c r="N9" s="475"/>
    </row>
    <row r="10" spans="1:14" s="248" customFormat="1" ht="99" customHeight="1">
      <c r="A10" s="595">
        <v>46</v>
      </c>
      <c r="B10" s="598" t="s">
        <v>712</v>
      </c>
      <c r="C10" s="244" t="s">
        <v>40</v>
      </c>
      <c r="D10" s="249" t="s">
        <v>717</v>
      </c>
      <c r="E10" s="250" t="s">
        <v>714</v>
      </c>
      <c r="F10" s="251" t="s">
        <v>718</v>
      </c>
      <c r="G10" s="252" t="s">
        <v>716</v>
      </c>
      <c r="H10" s="252">
        <v>12</v>
      </c>
      <c r="I10" s="226">
        <f t="shared" si="0"/>
        <v>11031250</v>
      </c>
      <c r="J10" s="525">
        <v>2500000</v>
      </c>
      <c r="K10" s="253" t="s">
        <v>62</v>
      </c>
      <c r="L10" s="475"/>
      <c r="M10" s="475"/>
      <c r="N10" s="475"/>
    </row>
    <row r="11" spans="1:14" s="248" customFormat="1" ht="99.75" customHeight="1">
      <c r="A11" s="595">
        <v>47</v>
      </c>
      <c r="B11" s="598" t="s">
        <v>719</v>
      </c>
      <c r="C11" s="244" t="s">
        <v>40</v>
      </c>
      <c r="D11" s="249" t="s">
        <v>720</v>
      </c>
      <c r="E11" s="249" t="s">
        <v>721</v>
      </c>
      <c r="F11" s="246" t="s">
        <v>722</v>
      </c>
      <c r="G11" s="252" t="s">
        <v>716</v>
      </c>
      <c r="H11" s="252">
        <v>24</v>
      </c>
      <c r="I11" s="226">
        <f t="shared" si="0"/>
        <v>17650000</v>
      </c>
      <c r="J11" s="525">
        <v>4000000</v>
      </c>
      <c r="K11" s="598" t="s">
        <v>1709</v>
      </c>
      <c r="L11" s="475"/>
      <c r="M11" s="475"/>
      <c r="N11" s="475"/>
    </row>
    <row r="12" spans="1:14" s="248" customFormat="1" ht="99.75" customHeight="1">
      <c r="A12" s="595">
        <v>48</v>
      </c>
      <c r="B12" s="598" t="s">
        <v>712</v>
      </c>
      <c r="C12" s="244" t="s">
        <v>40</v>
      </c>
      <c r="D12" s="249" t="s">
        <v>723</v>
      </c>
      <c r="E12" s="250" t="s">
        <v>714</v>
      </c>
      <c r="F12" s="246" t="s">
        <v>724</v>
      </c>
      <c r="G12" s="252"/>
      <c r="H12" s="252">
        <v>48</v>
      </c>
      <c r="I12" s="226">
        <f t="shared" si="0"/>
        <v>36623750</v>
      </c>
      <c r="J12" s="525">
        <v>8300000</v>
      </c>
      <c r="K12" s="253" t="s">
        <v>62</v>
      </c>
      <c r="L12" s="475"/>
      <c r="M12" s="475"/>
      <c r="N12" s="475"/>
    </row>
    <row r="13" spans="1:14" s="248" customFormat="1" ht="99.75" customHeight="1">
      <c r="A13" s="595">
        <v>49</v>
      </c>
      <c r="B13" s="598" t="s">
        <v>712</v>
      </c>
      <c r="C13" s="244" t="s">
        <v>40</v>
      </c>
      <c r="D13" s="249" t="s">
        <v>725</v>
      </c>
      <c r="E13" s="250" t="s">
        <v>726</v>
      </c>
      <c r="F13" s="246" t="s">
        <v>727</v>
      </c>
      <c r="G13" s="252"/>
      <c r="H13" s="252">
        <v>36</v>
      </c>
      <c r="I13" s="226">
        <f t="shared" si="0"/>
        <v>29563749.999999996</v>
      </c>
      <c r="J13" s="525">
        <v>6700000</v>
      </c>
      <c r="K13" s="253" t="s">
        <v>16</v>
      </c>
      <c r="L13" s="475"/>
      <c r="M13" s="475"/>
      <c r="N13" s="475"/>
    </row>
    <row r="14" spans="1:14" s="248" customFormat="1" ht="85.5" customHeight="1">
      <c r="A14" s="595">
        <v>50</v>
      </c>
      <c r="B14" s="598" t="s">
        <v>712</v>
      </c>
      <c r="C14" s="244" t="s">
        <v>40</v>
      </c>
      <c r="D14" s="249" t="s">
        <v>728</v>
      </c>
      <c r="E14" s="250" t="s">
        <v>714</v>
      </c>
      <c r="F14" s="254" t="s">
        <v>729</v>
      </c>
      <c r="G14" s="252"/>
      <c r="H14" s="252" t="s">
        <v>730</v>
      </c>
      <c r="I14" s="226">
        <f t="shared" si="0"/>
        <v>19856250</v>
      </c>
      <c r="J14" s="525">
        <v>4500000</v>
      </c>
      <c r="K14" s="598" t="s">
        <v>1618</v>
      </c>
      <c r="L14" s="475"/>
      <c r="M14" s="475"/>
      <c r="N14" s="475"/>
    </row>
    <row r="15" spans="1:14" s="248" customFormat="1" ht="63.75" customHeight="1">
      <c r="A15" s="595">
        <v>51</v>
      </c>
      <c r="B15" s="598" t="s">
        <v>712</v>
      </c>
      <c r="C15" s="244" t="s">
        <v>40</v>
      </c>
      <c r="D15" s="249" t="s">
        <v>731</v>
      </c>
      <c r="E15" s="250" t="s">
        <v>732</v>
      </c>
      <c r="F15" s="254" t="s">
        <v>733</v>
      </c>
      <c r="G15" s="249" t="s">
        <v>716</v>
      </c>
      <c r="H15" s="252">
        <v>12</v>
      </c>
      <c r="I15" s="226">
        <f t="shared" si="0"/>
        <v>441249.99999999994</v>
      </c>
      <c r="J15" s="525">
        <v>100000</v>
      </c>
      <c r="K15" s="253" t="s">
        <v>1043</v>
      </c>
      <c r="L15" s="475"/>
      <c r="M15" s="475"/>
      <c r="N15" s="475"/>
    </row>
    <row r="16" spans="1:14" s="248" customFormat="1" ht="50.25" customHeight="1">
      <c r="A16" s="595">
        <v>52</v>
      </c>
      <c r="B16" s="598" t="s">
        <v>712</v>
      </c>
      <c r="C16" s="244" t="s">
        <v>40</v>
      </c>
      <c r="D16" s="249" t="s">
        <v>734</v>
      </c>
      <c r="E16" s="249" t="s">
        <v>726</v>
      </c>
      <c r="F16" s="254" t="s">
        <v>735</v>
      </c>
      <c r="G16" s="249" t="s">
        <v>736</v>
      </c>
      <c r="H16" s="249">
        <v>84</v>
      </c>
      <c r="I16" s="226">
        <f t="shared" si="0"/>
        <v>22062500</v>
      </c>
      <c r="J16" s="525">
        <v>5000000</v>
      </c>
      <c r="K16" s="253" t="s">
        <v>1043</v>
      </c>
      <c r="L16" s="475"/>
      <c r="M16" s="475"/>
      <c r="N16" s="475"/>
    </row>
    <row r="17" spans="1:14" s="248" customFormat="1" ht="86.25" customHeight="1">
      <c r="A17" s="595">
        <v>53</v>
      </c>
      <c r="B17" s="598" t="s">
        <v>712</v>
      </c>
      <c r="C17" s="244" t="s">
        <v>40</v>
      </c>
      <c r="D17" s="249" t="s">
        <v>737</v>
      </c>
      <c r="E17" s="250" t="s">
        <v>714</v>
      </c>
      <c r="F17" s="254" t="s">
        <v>738</v>
      </c>
      <c r="G17" s="249" t="s">
        <v>739</v>
      </c>
      <c r="H17" s="255"/>
      <c r="I17" s="226">
        <f t="shared" si="0"/>
        <v>24268749.999999996</v>
      </c>
      <c r="J17" s="525">
        <v>5500000</v>
      </c>
      <c r="K17" s="253" t="s">
        <v>62</v>
      </c>
      <c r="L17" s="475"/>
      <c r="M17" s="475"/>
      <c r="N17" s="475"/>
    </row>
    <row r="18" spans="1:14" s="248" customFormat="1" ht="84.75" customHeight="1">
      <c r="A18" s="595">
        <v>54</v>
      </c>
      <c r="B18" s="598" t="s">
        <v>712</v>
      </c>
      <c r="C18" s="244" t="s">
        <v>40</v>
      </c>
      <c r="D18" s="249" t="s">
        <v>740</v>
      </c>
      <c r="E18" s="250" t="s">
        <v>714</v>
      </c>
      <c r="F18" s="256" t="s">
        <v>741</v>
      </c>
      <c r="G18" s="249" t="s">
        <v>742</v>
      </c>
      <c r="H18" s="255"/>
      <c r="I18" s="226">
        <f t="shared" si="0"/>
        <v>9707500</v>
      </c>
      <c r="J18" s="525">
        <v>2200000</v>
      </c>
      <c r="K18" s="253" t="s">
        <v>62</v>
      </c>
      <c r="L18" s="475"/>
      <c r="M18" s="475"/>
      <c r="N18" s="475"/>
    </row>
    <row r="19" spans="1:14" s="248" customFormat="1" ht="94.5" customHeight="1">
      <c r="A19" s="595">
        <v>55</v>
      </c>
      <c r="B19" s="598" t="s">
        <v>712</v>
      </c>
      <c r="C19" s="244" t="s">
        <v>40</v>
      </c>
      <c r="D19" s="249" t="s">
        <v>743</v>
      </c>
      <c r="E19" s="250" t="s">
        <v>726</v>
      </c>
      <c r="F19" s="256" t="s">
        <v>744</v>
      </c>
      <c r="G19" s="249" t="s">
        <v>745</v>
      </c>
      <c r="H19" s="255"/>
      <c r="I19" s="226">
        <f t="shared" si="0"/>
        <v>22062500</v>
      </c>
      <c r="J19" s="525">
        <v>5000000</v>
      </c>
      <c r="K19" s="253" t="s">
        <v>62</v>
      </c>
      <c r="L19" s="475"/>
      <c r="M19" s="475"/>
      <c r="N19" s="475"/>
    </row>
    <row r="20" spans="1:14" s="248" customFormat="1" ht="81" customHeight="1">
      <c r="A20" s="595">
        <v>56</v>
      </c>
      <c r="B20" s="598" t="s">
        <v>712</v>
      </c>
      <c r="C20" s="244" t="s">
        <v>40</v>
      </c>
      <c r="D20" s="249" t="s">
        <v>746</v>
      </c>
      <c r="E20" s="250" t="s">
        <v>714</v>
      </c>
      <c r="F20" s="254" t="s">
        <v>747</v>
      </c>
      <c r="G20" s="249" t="s">
        <v>745</v>
      </c>
      <c r="H20" s="255"/>
      <c r="I20" s="226">
        <f t="shared" si="0"/>
        <v>29122499.999999996</v>
      </c>
      <c r="J20" s="525">
        <v>6600000</v>
      </c>
      <c r="K20" s="253" t="s">
        <v>62</v>
      </c>
      <c r="L20" s="475"/>
      <c r="M20" s="475"/>
      <c r="N20" s="475"/>
    </row>
    <row r="21" spans="1:14" s="248" customFormat="1" ht="96.75" customHeight="1">
      <c r="A21" s="595">
        <v>57</v>
      </c>
      <c r="B21" s="598" t="s">
        <v>712</v>
      </c>
      <c r="C21" s="244" t="s">
        <v>40</v>
      </c>
      <c r="D21" s="249" t="s">
        <v>748</v>
      </c>
      <c r="E21" s="250" t="s">
        <v>726</v>
      </c>
      <c r="F21" s="254" t="s">
        <v>749</v>
      </c>
      <c r="G21" s="249" t="s">
        <v>745</v>
      </c>
      <c r="H21" s="255"/>
      <c r="I21" s="226">
        <f t="shared" si="0"/>
        <v>18091250</v>
      </c>
      <c r="J21" s="525">
        <v>4100000</v>
      </c>
      <c r="K21" s="253" t="s">
        <v>62</v>
      </c>
      <c r="L21" s="475"/>
      <c r="M21" s="475"/>
      <c r="N21" s="475"/>
    </row>
    <row r="22" spans="1:14" s="248" customFormat="1" ht="108.75" customHeight="1">
      <c r="A22" s="595">
        <v>58</v>
      </c>
      <c r="B22" s="598" t="s">
        <v>712</v>
      </c>
      <c r="C22" s="244" t="s">
        <v>40</v>
      </c>
      <c r="D22" s="249" t="s">
        <v>750</v>
      </c>
      <c r="E22" s="250" t="s">
        <v>726</v>
      </c>
      <c r="F22" s="254" t="s">
        <v>751</v>
      </c>
      <c r="G22" s="249" t="s">
        <v>745</v>
      </c>
      <c r="H22" s="255"/>
      <c r="I22" s="226">
        <f t="shared" si="0"/>
        <v>7059999.9999999991</v>
      </c>
      <c r="J22" s="525">
        <v>1600000</v>
      </c>
      <c r="K22" s="253" t="s">
        <v>62</v>
      </c>
      <c r="L22" s="475"/>
      <c r="M22" s="475"/>
      <c r="N22" s="475"/>
    </row>
    <row r="23" spans="1:14" s="248" customFormat="1" ht="121.5" customHeight="1">
      <c r="A23" s="595">
        <v>59</v>
      </c>
      <c r="B23" s="598" t="s">
        <v>712</v>
      </c>
      <c r="C23" s="244" t="s">
        <v>40</v>
      </c>
      <c r="D23" s="249" t="s">
        <v>752</v>
      </c>
      <c r="E23" s="250" t="s">
        <v>726</v>
      </c>
      <c r="F23" s="256" t="s">
        <v>751</v>
      </c>
      <c r="G23" s="249"/>
      <c r="H23" s="255"/>
      <c r="I23" s="226">
        <f t="shared" si="0"/>
        <v>27357499.999999996</v>
      </c>
      <c r="J23" s="525">
        <v>6200000</v>
      </c>
      <c r="K23" s="253" t="s">
        <v>62</v>
      </c>
      <c r="L23" s="475"/>
      <c r="M23" s="475"/>
      <c r="N23" s="475"/>
    </row>
    <row r="24" spans="1:14" s="248" customFormat="1" ht="65.25" customHeight="1">
      <c r="A24" s="595">
        <v>60</v>
      </c>
      <c r="B24" s="598" t="s">
        <v>712</v>
      </c>
      <c r="C24" s="244" t="s">
        <v>40</v>
      </c>
      <c r="D24" s="249" t="s">
        <v>753</v>
      </c>
      <c r="E24" s="250" t="s">
        <v>726</v>
      </c>
      <c r="F24" s="256" t="s">
        <v>754</v>
      </c>
      <c r="G24" s="249" t="s">
        <v>745</v>
      </c>
      <c r="H24" s="255"/>
      <c r="I24" s="226">
        <f t="shared" si="0"/>
        <v>33093749.999999996</v>
      </c>
      <c r="J24" s="525">
        <v>7500000</v>
      </c>
      <c r="K24" s="253" t="s">
        <v>62</v>
      </c>
      <c r="L24" s="475"/>
      <c r="M24" s="475"/>
      <c r="N24" s="475"/>
    </row>
    <row r="25" spans="1:14" s="248" customFormat="1" ht="80.25" customHeight="1">
      <c r="A25" s="595">
        <v>61</v>
      </c>
      <c r="B25" s="598" t="s">
        <v>712</v>
      </c>
      <c r="C25" s="244" t="s">
        <v>40</v>
      </c>
      <c r="D25" s="249" t="s">
        <v>755</v>
      </c>
      <c r="E25" s="250" t="s">
        <v>726</v>
      </c>
      <c r="F25" s="256" t="s">
        <v>756</v>
      </c>
      <c r="G25" s="249" t="s">
        <v>745</v>
      </c>
      <c r="H25" s="255"/>
      <c r="I25" s="226">
        <f t="shared" si="0"/>
        <v>17208750</v>
      </c>
      <c r="J25" s="525">
        <v>3900000</v>
      </c>
      <c r="K25" s="253" t="s">
        <v>62</v>
      </c>
      <c r="L25" s="475"/>
      <c r="M25" s="475"/>
      <c r="N25" s="475"/>
    </row>
    <row r="26" spans="1:14" s="248" customFormat="1" ht="74.25" customHeight="1">
      <c r="A26" s="595">
        <v>62</v>
      </c>
      <c r="B26" s="598" t="s">
        <v>712</v>
      </c>
      <c r="C26" s="244" t="s">
        <v>40</v>
      </c>
      <c r="D26" s="249" t="s">
        <v>757</v>
      </c>
      <c r="E26" s="250" t="s">
        <v>726</v>
      </c>
      <c r="F26" s="256" t="s">
        <v>758</v>
      </c>
      <c r="G26" s="252" t="s">
        <v>716</v>
      </c>
      <c r="H26" s="252">
        <v>24</v>
      </c>
      <c r="I26" s="226">
        <f t="shared" si="0"/>
        <v>66187499.999999993</v>
      </c>
      <c r="J26" s="525">
        <v>15000000</v>
      </c>
      <c r="K26" s="598" t="s">
        <v>1618</v>
      </c>
      <c r="L26" s="475"/>
      <c r="M26" s="475"/>
      <c r="N26" s="475"/>
    </row>
    <row r="27" spans="1:14" s="248" customFormat="1" ht="82.5" customHeight="1">
      <c r="A27" s="595">
        <v>63</v>
      </c>
      <c r="B27" s="598" t="s">
        <v>712</v>
      </c>
      <c r="C27" s="244" t="s">
        <v>40</v>
      </c>
      <c r="D27" s="249" t="s">
        <v>759</v>
      </c>
      <c r="E27" s="250" t="s">
        <v>726</v>
      </c>
      <c r="F27" s="254" t="s">
        <v>760</v>
      </c>
      <c r="G27" s="252" t="s">
        <v>716</v>
      </c>
      <c r="H27" s="252">
        <v>24</v>
      </c>
      <c r="I27" s="226">
        <f t="shared" si="0"/>
        <v>8825000</v>
      </c>
      <c r="J27" s="525">
        <v>2000000</v>
      </c>
      <c r="K27" s="598" t="s">
        <v>16</v>
      </c>
      <c r="L27" s="475"/>
      <c r="M27" s="475"/>
      <c r="N27" s="475"/>
    </row>
    <row r="28" spans="1:14" s="248" customFormat="1" ht="31.5" customHeight="1">
      <c r="A28" s="595">
        <v>65</v>
      </c>
      <c r="B28" s="598" t="s">
        <v>712</v>
      </c>
      <c r="C28" s="244" t="s">
        <v>86</v>
      </c>
      <c r="D28" s="256" t="s">
        <v>765</v>
      </c>
      <c r="E28" s="250" t="s">
        <v>726</v>
      </c>
      <c r="F28" s="256" t="s">
        <v>766</v>
      </c>
      <c r="G28" s="249" t="s">
        <v>767</v>
      </c>
      <c r="H28" s="249">
        <v>24</v>
      </c>
      <c r="I28" s="226">
        <f t="shared" si="0"/>
        <v>15884999.999999998</v>
      </c>
      <c r="J28" s="276">
        <v>3600000</v>
      </c>
      <c r="K28" s="253" t="s">
        <v>62</v>
      </c>
      <c r="L28" s="475"/>
      <c r="M28" s="475"/>
      <c r="N28" s="475"/>
    </row>
    <row r="29" spans="1:14" s="248" customFormat="1" ht="135" customHeight="1">
      <c r="A29" s="595">
        <v>66</v>
      </c>
      <c r="B29" s="598" t="s">
        <v>712</v>
      </c>
      <c r="C29" s="244" t="s">
        <v>86</v>
      </c>
      <c r="D29" s="254" t="s">
        <v>768</v>
      </c>
      <c r="E29" s="250" t="s">
        <v>726</v>
      </c>
      <c r="F29" s="256" t="s">
        <v>769</v>
      </c>
      <c r="G29" s="249" t="s">
        <v>767</v>
      </c>
      <c r="H29" s="249">
        <v>24</v>
      </c>
      <c r="I29" s="226">
        <f t="shared" si="0"/>
        <v>33093749.999999996</v>
      </c>
      <c r="J29" s="276">
        <v>7500000</v>
      </c>
      <c r="K29" s="253" t="s">
        <v>62</v>
      </c>
      <c r="L29" s="475"/>
      <c r="M29" s="475"/>
      <c r="N29" s="475"/>
    </row>
    <row r="30" spans="1:14" s="267" customFormat="1" ht="47.25" customHeight="1">
      <c r="A30" s="279">
        <v>69</v>
      </c>
      <c r="B30" s="450" t="s">
        <v>712</v>
      </c>
      <c r="C30" s="451" t="s">
        <v>86</v>
      </c>
      <c r="D30" s="254" t="s">
        <v>776</v>
      </c>
      <c r="E30" s="266" t="s">
        <v>714</v>
      </c>
      <c r="F30" s="254" t="s">
        <v>777</v>
      </c>
      <c r="G30" s="452" t="s">
        <v>778</v>
      </c>
      <c r="H30" s="452">
        <v>36</v>
      </c>
      <c r="I30" s="226">
        <f t="shared" si="0"/>
        <v>33976250</v>
      </c>
      <c r="J30" s="526">
        <v>7700000</v>
      </c>
      <c r="K30" s="450" t="s">
        <v>16</v>
      </c>
      <c r="L30" s="527"/>
      <c r="M30" s="527"/>
      <c r="N30" s="527"/>
    </row>
    <row r="31" spans="1:14" s="267" customFormat="1" ht="129" customHeight="1">
      <c r="A31" s="279">
        <v>70</v>
      </c>
      <c r="B31" s="450" t="s">
        <v>712</v>
      </c>
      <c r="C31" s="451" t="s">
        <v>86</v>
      </c>
      <c r="D31" s="254" t="s">
        <v>779</v>
      </c>
      <c r="E31" s="266" t="s">
        <v>780</v>
      </c>
      <c r="F31" s="254" t="s">
        <v>781</v>
      </c>
      <c r="G31" s="452"/>
      <c r="H31" s="452">
        <v>60</v>
      </c>
      <c r="I31" s="226">
        <f t="shared" si="0"/>
        <v>136787500</v>
      </c>
      <c r="J31" s="526">
        <v>31000000</v>
      </c>
      <c r="K31" s="453" t="s">
        <v>62</v>
      </c>
      <c r="L31" s="527"/>
      <c r="M31" s="527"/>
      <c r="N31" s="527"/>
    </row>
    <row r="32" spans="1:14" s="248" customFormat="1" ht="160.5" customHeight="1">
      <c r="A32" s="595">
        <v>71</v>
      </c>
      <c r="B32" s="598" t="s">
        <v>712</v>
      </c>
      <c r="C32" s="244" t="s">
        <v>86</v>
      </c>
      <c r="D32" s="256" t="s">
        <v>782</v>
      </c>
      <c r="E32" s="250" t="s">
        <v>783</v>
      </c>
      <c r="F32" s="254" t="s">
        <v>784</v>
      </c>
      <c r="G32" s="252"/>
      <c r="H32" s="252">
        <v>120</v>
      </c>
      <c r="I32" s="226">
        <f t="shared" si="0"/>
        <v>285047500</v>
      </c>
      <c r="J32" s="276">
        <v>64600000</v>
      </c>
      <c r="K32" s="598" t="s">
        <v>1618</v>
      </c>
      <c r="L32" s="475"/>
      <c r="M32" s="475"/>
      <c r="N32" s="475"/>
    </row>
    <row r="33" spans="1:14" s="191" customFormat="1" ht="64.5" customHeight="1">
      <c r="A33" s="595">
        <v>73</v>
      </c>
      <c r="B33" s="188" t="s">
        <v>712</v>
      </c>
      <c r="C33" s="214" t="s">
        <v>86</v>
      </c>
      <c r="D33" s="258" t="s">
        <v>788</v>
      </c>
      <c r="E33" s="259" t="s">
        <v>789</v>
      </c>
      <c r="F33" s="260" t="s">
        <v>790</v>
      </c>
      <c r="G33" s="261" t="s">
        <v>716</v>
      </c>
      <c r="H33" s="183">
        <v>12</v>
      </c>
      <c r="I33" s="226">
        <f t="shared" si="0"/>
        <v>2206250</v>
      </c>
      <c r="J33" s="206">
        <v>500000</v>
      </c>
      <c r="K33" s="188" t="s">
        <v>16</v>
      </c>
      <c r="L33" s="522"/>
      <c r="M33" s="522"/>
      <c r="N33" s="522"/>
    </row>
    <row r="34" spans="1:14" s="191" customFormat="1" ht="132.75" customHeight="1">
      <c r="A34" s="595">
        <v>74</v>
      </c>
      <c r="B34" s="188" t="s">
        <v>712</v>
      </c>
      <c r="C34" s="214" t="s">
        <v>86</v>
      </c>
      <c r="D34" s="258" t="s">
        <v>791</v>
      </c>
      <c r="E34" s="259" t="s">
        <v>789</v>
      </c>
      <c r="F34" s="260" t="s">
        <v>792</v>
      </c>
      <c r="G34" s="261" t="s">
        <v>716</v>
      </c>
      <c r="H34" s="262"/>
      <c r="I34" s="226">
        <f t="shared" si="0"/>
        <v>4412500</v>
      </c>
      <c r="J34" s="206">
        <v>1000000</v>
      </c>
      <c r="K34" s="188" t="s">
        <v>16</v>
      </c>
      <c r="L34" s="522"/>
      <c r="M34" s="522"/>
      <c r="N34" s="522"/>
    </row>
    <row r="35" spans="1:14" s="456" customFormat="1" ht="49.5" customHeight="1">
      <c r="A35" s="279">
        <v>75</v>
      </c>
      <c r="B35" s="346" t="s">
        <v>712</v>
      </c>
      <c r="C35" s="454" t="s">
        <v>86</v>
      </c>
      <c r="D35" s="260" t="s">
        <v>793</v>
      </c>
      <c r="E35" s="311" t="s">
        <v>726</v>
      </c>
      <c r="F35" s="260" t="s">
        <v>794</v>
      </c>
      <c r="G35" s="455" t="s">
        <v>716</v>
      </c>
      <c r="H35" s="217">
        <v>24</v>
      </c>
      <c r="I35" s="226">
        <f t="shared" si="0"/>
        <v>22062500</v>
      </c>
      <c r="J35" s="380">
        <v>5000000</v>
      </c>
      <c r="K35" s="346" t="s">
        <v>16</v>
      </c>
      <c r="L35" s="528"/>
      <c r="M35" s="528"/>
      <c r="N35" s="528"/>
    </row>
    <row r="36" spans="1:14" s="191" customFormat="1" ht="64.5" customHeight="1">
      <c r="A36" s="595">
        <v>76</v>
      </c>
      <c r="B36" s="188" t="s">
        <v>712</v>
      </c>
      <c r="C36" s="214" t="s">
        <v>86</v>
      </c>
      <c r="D36" s="258" t="s">
        <v>795</v>
      </c>
      <c r="E36" s="259" t="s">
        <v>726</v>
      </c>
      <c r="F36" s="258" t="s">
        <v>796</v>
      </c>
      <c r="G36" s="261" t="s">
        <v>716</v>
      </c>
      <c r="H36" s="219">
        <v>60</v>
      </c>
      <c r="I36" s="226">
        <f t="shared" si="0"/>
        <v>198562499.99999997</v>
      </c>
      <c r="J36" s="206">
        <v>45000000</v>
      </c>
      <c r="K36" s="188" t="s">
        <v>16</v>
      </c>
      <c r="L36" s="522"/>
      <c r="M36" s="522"/>
      <c r="N36" s="522"/>
    </row>
    <row r="37" spans="1:14" s="191" customFormat="1" ht="66.75" customHeight="1">
      <c r="A37" s="595">
        <v>77</v>
      </c>
      <c r="B37" s="188" t="s">
        <v>712</v>
      </c>
      <c r="C37" s="214" t="s">
        <v>86</v>
      </c>
      <c r="D37" s="258" t="s">
        <v>797</v>
      </c>
      <c r="E37" s="259" t="s">
        <v>726</v>
      </c>
      <c r="F37" s="258" t="s">
        <v>798</v>
      </c>
      <c r="G37" s="261" t="s">
        <v>716</v>
      </c>
      <c r="H37" s="261">
        <v>24</v>
      </c>
      <c r="I37" s="226">
        <f t="shared" si="0"/>
        <v>52949999.999999993</v>
      </c>
      <c r="J37" s="206">
        <v>12000000</v>
      </c>
      <c r="K37" s="188" t="s">
        <v>16</v>
      </c>
      <c r="L37" s="522"/>
      <c r="M37" s="522"/>
      <c r="N37" s="522"/>
    </row>
    <row r="38" spans="1:14" s="191" customFormat="1" ht="52.5" customHeight="1">
      <c r="A38" s="595">
        <v>78</v>
      </c>
      <c r="B38" s="188" t="s">
        <v>712</v>
      </c>
      <c r="C38" s="214" t="s">
        <v>86</v>
      </c>
      <c r="D38" s="258" t="s">
        <v>799</v>
      </c>
      <c r="E38" s="259" t="s">
        <v>726</v>
      </c>
      <c r="F38" s="260" t="s">
        <v>800</v>
      </c>
      <c r="G38" s="261" t="s">
        <v>716</v>
      </c>
      <c r="H38" s="261">
        <v>24</v>
      </c>
      <c r="I38" s="226">
        <f t="shared" si="0"/>
        <v>30887499.999999996</v>
      </c>
      <c r="J38" s="206">
        <v>7000000</v>
      </c>
      <c r="K38" s="188" t="s">
        <v>16</v>
      </c>
      <c r="L38" s="522"/>
      <c r="M38" s="522"/>
      <c r="N38" s="522"/>
    </row>
    <row r="39" spans="1:14" s="191" customFormat="1" ht="64.5" customHeight="1">
      <c r="A39" s="595">
        <v>79</v>
      </c>
      <c r="B39" s="188" t="s">
        <v>712</v>
      </c>
      <c r="C39" s="214" t="s">
        <v>86</v>
      </c>
      <c r="D39" s="258" t="s">
        <v>801</v>
      </c>
      <c r="E39" s="259" t="s">
        <v>726</v>
      </c>
      <c r="F39" s="258" t="s">
        <v>802</v>
      </c>
      <c r="G39" s="261" t="s">
        <v>716</v>
      </c>
      <c r="H39" s="261">
        <v>24</v>
      </c>
      <c r="I39" s="226">
        <f t="shared" si="0"/>
        <v>30887499.999999996</v>
      </c>
      <c r="J39" s="206">
        <v>7000000</v>
      </c>
      <c r="K39" s="188" t="s">
        <v>16</v>
      </c>
      <c r="L39" s="522"/>
      <c r="M39" s="522"/>
      <c r="N39" s="522"/>
    </row>
    <row r="40" spans="1:14" s="191" customFormat="1" ht="85.5" customHeight="1">
      <c r="A40" s="595">
        <v>80</v>
      </c>
      <c r="B40" s="188" t="s">
        <v>712</v>
      </c>
      <c r="C40" s="214" t="s">
        <v>86</v>
      </c>
      <c r="D40" s="258" t="s">
        <v>803</v>
      </c>
      <c r="E40" s="259" t="s">
        <v>726</v>
      </c>
      <c r="F40" s="260" t="s">
        <v>804</v>
      </c>
      <c r="G40" s="261" t="s">
        <v>716</v>
      </c>
      <c r="H40" s="261">
        <v>24</v>
      </c>
      <c r="I40" s="226">
        <f t="shared" si="0"/>
        <v>30887499.999999996</v>
      </c>
      <c r="J40" s="206">
        <v>7000000</v>
      </c>
      <c r="K40" s="188" t="s">
        <v>16</v>
      </c>
      <c r="L40" s="522"/>
      <c r="M40" s="522"/>
      <c r="N40" s="522"/>
    </row>
    <row r="41" spans="1:14" s="191" customFormat="1" ht="87" customHeight="1">
      <c r="A41" s="595">
        <v>81</v>
      </c>
      <c r="B41" s="188" t="s">
        <v>712</v>
      </c>
      <c r="C41" s="214" t="s">
        <v>86</v>
      </c>
      <c r="D41" s="258" t="s">
        <v>805</v>
      </c>
      <c r="E41" s="259" t="s">
        <v>726</v>
      </c>
      <c r="F41" s="260" t="s">
        <v>804</v>
      </c>
      <c r="G41" s="261" t="s">
        <v>716</v>
      </c>
      <c r="H41" s="261">
        <v>36</v>
      </c>
      <c r="I41" s="226">
        <f t="shared" si="0"/>
        <v>157526250</v>
      </c>
      <c r="J41" s="206">
        <v>35700000</v>
      </c>
      <c r="K41" s="188" t="s">
        <v>16</v>
      </c>
      <c r="L41" s="522"/>
      <c r="M41" s="522"/>
      <c r="N41" s="522"/>
    </row>
    <row r="42" spans="1:14" s="263" customFormat="1" ht="93" customHeight="1">
      <c r="A42" s="595">
        <v>82</v>
      </c>
      <c r="B42" s="598" t="s">
        <v>712</v>
      </c>
      <c r="C42" s="244" t="s">
        <v>40</v>
      </c>
      <c r="D42" s="598" t="s">
        <v>87</v>
      </c>
      <c r="E42" s="598" t="s">
        <v>1541</v>
      </c>
      <c r="F42" s="325" t="s">
        <v>807</v>
      </c>
      <c r="G42" s="243" t="s">
        <v>711</v>
      </c>
      <c r="H42" s="598">
        <v>60</v>
      </c>
      <c r="I42" s="247">
        <f t="shared" ref="I42:I48" si="1">J42*4.4125</f>
        <v>4412500</v>
      </c>
      <c r="J42" s="525">
        <v>1000000</v>
      </c>
      <c r="K42" s="604" t="s">
        <v>1621</v>
      </c>
      <c r="L42" s="529"/>
      <c r="M42" s="529"/>
      <c r="N42" s="529"/>
    </row>
    <row r="43" spans="1:14" s="248" customFormat="1" ht="63.75" customHeight="1">
      <c r="A43" s="209">
        <v>87</v>
      </c>
      <c r="B43" s="598" t="s">
        <v>712</v>
      </c>
      <c r="C43" s="244" t="s">
        <v>86</v>
      </c>
      <c r="D43" s="256" t="s">
        <v>818</v>
      </c>
      <c r="E43" s="250" t="s">
        <v>714</v>
      </c>
      <c r="F43" s="265" t="s">
        <v>819</v>
      </c>
      <c r="G43" s="249" t="s">
        <v>767</v>
      </c>
      <c r="H43" s="244">
        <v>60</v>
      </c>
      <c r="I43" s="257">
        <f t="shared" si="1"/>
        <v>44125000</v>
      </c>
      <c r="J43" s="276">
        <v>10000000</v>
      </c>
      <c r="K43" s="598" t="s">
        <v>1621</v>
      </c>
      <c r="L43" s="475"/>
      <c r="M43" s="475"/>
      <c r="N43" s="475"/>
    </row>
    <row r="44" spans="1:14" s="248" customFormat="1" ht="89.25" customHeight="1">
      <c r="A44" s="595">
        <v>88</v>
      </c>
      <c r="B44" s="598" t="s">
        <v>712</v>
      </c>
      <c r="C44" s="244" t="s">
        <v>86</v>
      </c>
      <c r="D44" s="254" t="s">
        <v>820</v>
      </c>
      <c r="E44" s="250" t="s">
        <v>714</v>
      </c>
      <c r="F44" s="256" t="s">
        <v>821</v>
      </c>
      <c r="G44" s="249" t="s">
        <v>767</v>
      </c>
      <c r="H44" s="249">
        <v>144</v>
      </c>
      <c r="I44" s="257">
        <f t="shared" si="1"/>
        <v>23165624.999999996</v>
      </c>
      <c r="J44" s="276">
        <v>5250000</v>
      </c>
      <c r="K44" s="598" t="s">
        <v>1621</v>
      </c>
      <c r="L44" s="475"/>
      <c r="M44" s="475"/>
      <c r="N44" s="475"/>
    </row>
    <row r="45" spans="1:14" s="248" customFormat="1" ht="45" customHeight="1">
      <c r="A45" s="209">
        <v>89</v>
      </c>
      <c r="B45" s="598" t="s">
        <v>712</v>
      </c>
      <c r="C45" s="244" t="s">
        <v>86</v>
      </c>
      <c r="D45" s="256" t="s">
        <v>822</v>
      </c>
      <c r="E45" s="250" t="s">
        <v>726</v>
      </c>
      <c r="F45" s="256" t="s">
        <v>823</v>
      </c>
      <c r="G45" s="249" t="s">
        <v>767</v>
      </c>
      <c r="H45" s="249">
        <v>60</v>
      </c>
      <c r="I45" s="257">
        <f t="shared" si="1"/>
        <v>21180000</v>
      </c>
      <c r="J45" s="276">
        <v>4800000</v>
      </c>
      <c r="K45" s="598" t="s">
        <v>62</v>
      </c>
      <c r="L45" s="475"/>
      <c r="M45" s="475"/>
      <c r="N45" s="475"/>
    </row>
    <row r="46" spans="1:14" s="248" customFormat="1" ht="63" customHeight="1">
      <c r="A46" s="595">
        <v>90</v>
      </c>
      <c r="B46" s="598" t="s">
        <v>712</v>
      </c>
      <c r="C46" s="244" t="s">
        <v>86</v>
      </c>
      <c r="D46" s="256" t="s">
        <v>824</v>
      </c>
      <c r="E46" s="250" t="s">
        <v>825</v>
      </c>
      <c r="F46" s="256" t="s">
        <v>1643</v>
      </c>
      <c r="G46" s="249" t="s">
        <v>767</v>
      </c>
      <c r="H46" s="249">
        <v>168</v>
      </c>
      <c r="I46" s="257">
        <f t="shared" si="1"/>
        <v>49419999.999999993</v>
      </c>
      <c r="J46" s="276">
        <v>11200000</v>
      </c>
      <c r="K46" s="598" t="s">
        <v>1618</v>
      </c>
      <c r="L46" s="475"/>
      <c r="M46" s="598"/>
      <c r="N46" s="598" t="s">
        <v>1665</v>
      </c>
    </row>
    <row r="47" spans="1:14" s="248" customFormat="1" ht="62.25" customHeight="1">
      <c r="A47" s="595">
        <v>94</v>
      </c>
      <c r="B47" s="598" t="s">
        <v>712</v>
      </c>
      <c r="C47" s="244" t="s">
        <v>40</v>
      </c>
      <c r="D47" s="249" t="s">
        <v>835</v>
      </c>
      <c r="E47" s="250" t="s">
        <v>836</v>
      </c>
      <c r="F47" s="246" t="s">
        <v>837</v>
      </c>
      <c r="G47" s="252"/>
      <c r="H47" s="252">
        <v>12</v>
      </c>
      <c r="I47" s="247">
        <f t="shared" si="1"/>
        <v>2206250</v>
      </c>
      <c r="J47" s="525">
        <v>500000</v>
      </c>
      <c r="K47" s="253" t="s">
        <v>16</v>
      </c>
      <c r="L47" s="475"/>
      <c r="M47" s="475"/>
      <c r="N47" s="475"/>
    </row>
    <row r="48" spans="1:14" s="248" customFormat="1" ht="63.75" customHeight="1">
      <c r="A48" s="595">
        <v>95</v>
      </c>
      <c r="B48" s="598" t="s">
        <v>712</v>
      </c>
      <c r="C48" s="244" t="s">
        <v>40</v>
      </c>
      <c r="D48" s="249" t="s">
        <v>838</v>
      </c>
      <c r="E48" s="250" t="s">
        <v>732</v>
      </c>
      <c r="F48" s="246" t="s">
        <v>839</v>
      </c>
      <c r="G48" s="252"/>
      <c r="H48" s="252">
        <v>24</v>
      </c>
      <c r="I48" s="247">
        <f t="shared" si="1"/>
        <v>30887499.999999996</v>
      </c>
      <c r="J48" s="525">
        <v>7000000</v>
      </c>
      <c r="K48" s="253" t="s">
        <v>62</v>
      </c>
      <c r="L48" s="475"/>
      <c r="M48" s="475"/>
      <c r="N48" s="475"/>
    </row>
    <row r="49" spans="1:14" s="248" customFormat="1" ht="60" customHeight="1">
      <c r="A49" s="595">
        <v>96</v>
      </c>
      <c r="B49" s="598" t="s">
        <v>712</v>
      </c>
      <c r="C49" s="244" t="s">
        <v>40</v>
      </c>
      <c r="D49" s="249" t="s">
        <v>840</v>
      </c>
      <c r="E49" s="250" t="s">
        <v>732</v>
      </c>
      <c r="F49" s="256" t="s">
        <v>841</v>
      </c>
      <c r="G49" s="252"/>
      <c r="H49" s="252">
        <v>12</v>
      </c>
      <c r="I49" s="247">
        <f t="shared" ref="I49:I65" si="2">J49*4.4125</f>
        <v>2206250</v>
      </c>
      <c r="J49" s="525">
        <v>500000</v>
      </c>
      <c r="K49" s="253" t="s">
        <v>62</v>
      </c>
      <c r="L49" s="475"/>
      <c r="M49" s="475"/>
      <c r="N49" s="475"/>
    </row>
    <row r="50" spans="1:14" s="248" customFormat="1" ht="111.75" customHeight="1">
      <c r="A50" s="595">
        <v>97</v>
      </c>
      <c r="B50" s="598" t="s">
        <v>712</v>
      </c>
      <c r="C50" s="244" t="s">
        <v>40</v>
      </c>
      <c r="D50" s="249" t="s">
        <v>842</v>
      </c>
      <c r="E50" s="250" t="s">
        <v>732</v>
      </c>
      <c r="F50" s="254" t="s">
        <v>843</v>
      </c>
      <c r="G50" s="252"/>
      <c r="H50" s="252">
        <v>12</v>
      </c>
      <c r="I50" s="247">
        <f t="shared" si="2"/>
        <v>441249.99999999994</v>
      </c>
      <c r="J50" s="525">
        <v>100000</v>
      </c>
      <c r="K50" s="253" t="s">
        <v>16</v>
      </c>
      <c r="L50" s="475"/>
      <c r="M50" s="475"/>
      <c r="N50" s="475"/>
    </row>
    <row r="51" spans="1:14" s="267" customFormat="1" ht="81" customHeight="1">
      <c r="A51" s="595">
        <v>98</v>
      </c>
      <c r="B51" s="598" t="s">
        <v>712</v>
      </c>
      <c r="C51" s="244" t="s">
        <v>40</v>
      </c>
      <c r="D51" s="249" t="s">
        <v>844</v>
      </c>
      <c r="E51" s="266" t="s">
        <v>783</v>
      </c>
      <c r="F51" s="254" t="s">
        <v>845</v>
      </c>
      <c r="G51" s="252"/>
      <c r="H51" s="252">
        <v>12</v>
      </c>
      <c r="I51" s="247">
        <f t="shared" si="2"/>
        <v>661875</v>
      </c>
      <c r="J51" s="525">
        <v>150000</v>
      </c>
      <c r="K51" s="253" t="s">
        <v>16</v>
      </c>
      <c r="L51" s="527"/>
      <c r="M51" s="527"/>
      <c r="N51" s="527"/>
    </row>
    <row r="52" spans="1:14" s="248" customFormat="1" ht="63.75" customHeight="1">
      <c r="A52" s="595">
        <v>99</v>
      </c>
      <c r="B52" s="598" t="s">
        <v>712</v>
      </c>
      <c r="C52" s="244" t="s">
        <v>40</v>
      </c>
      <c r="D52" s="249" t="s">
        <v>846</v>
      </c>
      <c r="E52" s="249" t="s">
        <v>726</v>
      </c>
      <c r="F52" s="254" t="s">
        <v>847</v>
      </c>
      <c r="G52" s="249" t="s">
        <v>716</v>
      </c>
      <c r="H52" s="252">
        <v>12</v>
      </c>
      <c r="I52" s="247">
        <f t="shared" si="2"/>
        <v>2206250</v>
      </c>
      <c r="J52" s="525">
        <v>500000</v>
      </c>
      <c r="K52" s="253" t="s">
        <v>16</v>
      </c>
      <c r="L52" s="475"/>
      <c r="M52" s="475"/>
      <c r="N52" s="475"/>
    </row>
    <row r="53" spans="1:14" s="263" customFormat="1" ht="102" customHeight="1">
      <c r="A53" s="595">
        <v>100</v>
      </c>
      <c r="B53" s="598" t="s">
        <v>712</v>
      </c>
      <c r="C53" s="244" t="s">
        <v>86</v>
      </c>
      <c r="D53" s="254" t="s">
        <v>848</v>
      </c>
      <c r="E53" s="250" t="s">
        <v>726</v>
      </c>
      <c r="F53" s="254" t="s">
        <v>849</v>
      </c>
      <c r="G53" s="249" t="s">
        <v>716</v>
      </c>
      <c r="H53" s="249">
        <v>48</v>
      </c>
      <c r="I53" s="247">
        <f t="shared" si="2"/>
        <v>93765624.999999985</v>
      </c>
      <c r="J53" s="276">
        <v>21250000</v>
      </c>
      <c r="K53" s="598" t="s">
        <v>1623</v>
      </c>
      <c r="L53" s="529"/>
      <c r="M53" s="529"/>
      <c r="N53" s="529"/>
    </row>
    <row r="54" spans="1:14" s="248" customFormat="1" ht="57.75" customHeight="1">
      <c r="A54" s="595">
        <v>101</v>
      </c>
      <c r="B54" s="598" t="s">
        <v>712</v>
      </c>
      <c r="C54" s="244" t="s">
        <v>86</v>
      </c>
      <c r="D54" s="254" t="s">
        <v>850</v>
      </c>
      <c r="E54" s="250" t="s">
        <v>851</v>
      </c>
      <c r="F54" s="254" t="s">
        <v>852</v>
      </c>
      <c r="G54" s="249" t="s">
        <v>716</v>
      </c>
      <c r="H54" s="249">
        <v>24</v>
      </c>
      <c r="I54" s="247">
        <f t="shared" si="2"/>
        <v>18532500</v>
      </c>
      <c r="J54" s="276">
        <v>4200000</v>
      </c>
      <c r="K54" s="598" t="s">
        <v>1624</v>
      </c>
      <c r="L54" s="475"/>
      <c r="M54" s="475"/>
      <c r="N54" s="475"/>
    </row>
    <row r="55" spans="1:14" s="248" customFormat="1" ht="146.25" customHeight="1">
      <c r="A55" s="595">
        <v>102</v>
      </c>
      <c r="B55" s="598" t="s">
        <v>712</v>
      </c>
      <c r="C55" s="244" t="s">
        <v>86</v>
      </c>
      <c r="D55" s="254" t="s">
        <v>853</v>
      </c>
      <c r="E55" s="250" t="s">
        <v>714</v>
      </c>
      <c r="F55" s="254" t="s">
        <v>854</v>
      </c>
      <c r="G55" s="249" t="s">
        <v>716</v>
      </c>
      <c r="H55" s="265"/>
      <c r="I55" s="247">
        <f t="shared" si="2"/>
        <v>5515625</v>
      </c>
      <c r="J55" s="276">
        <v>1250000</v>
      </c>
      <c r="K55" s="598" t="s">
        <v>16</v>
      </c>
      <c r="L55" s="475"/>
      <c r="M55" s="475"/>
      <c r="N55" s="475"/>
    </row>
    <row r="56" spans="1:14" s="248" customFormat="1" ht="72.75" customHeight="1">
      <c r="A56" s="595">
        <v>103</v>
      </c>
      <c r="B56" s="598" t="s">
        <v>712</v>
      </c>
      <c r="C56" s="244" t="s">
        <v>86</v>
      </c>
      <c r="D56" s="256" t="s">
        <v>855</v>
      </c>
      <c r="E56" s="250" t="s">
        <v>714</v>
      </c>
      <c r="F56" s="256" t="s">
        <v>856</v>
      </c>
      <c r="G56" s="249" t="s">
        <v>716</v>
      </c>
      <c r="H56" s="252">
        <v>12</v>
      </c>
      <c r="I56" s="247">
        <f t="shared" si="2"/>
        <v>6618749.9999999991</v>
      </c>
      <c r="J56" s="276">
        <v>1500000</v>
      </c>
      <c r="K56" s="598" t="s">
        <v>62</v>
      </c>
      <c r="L56" s="475"/>
      <c r="M56" s="475"/>
      <c r="N56" s="475"/>
    </row>
    <row r="57" spans="1:14" s="248" customFormat="1" ht="74.25" customHeight="1">
      <c r="A57" s="595">
        <v>104</v>
      </c>
      <c r="B57" s="598" t="s">
        <v>712</v>
      </c>
      <c r="C57" s="244" t="s">
        <v>86</v>
      </c>
      <c r="D57" s="256" t="s">
        <v>857</v>
      </c>
      <c r="E57" s="250" t="s">
        <v>827</v>
      </c>
      <c r="F57" s="256" t="s">
        <v>858</v>
      </c>
      <c r="G57" s="249" t="s">
        <v>716</v>
      </c>
      <c r="H57" s="252">
        <v>12</v>
      </c>
      <c r="I57" s="247">
        <f t="shared" si="2"/>
        <v>3529999.9999999995</v>
      </c>
      <c r="J57" s="276">
        <v>800000</v>
      </c>
      <c r="K57" s="598" t="s">
        <v>1618</v>
      </c>
      <c r="L57" s="475"/>
      <c r="M57" s="475"/>
      <c r="N57" s="475"/>
    </row>
    <row r="58" spans="1:14" s="248" customFormat="1" ht="114" customHeight="1">
      <c r="A58" s="595">
        <v>106</v>
      </c>
      <c r="B58" s="598" t="s">
        <v>712</v>
      </c>
      <c r="C58" s="244" t="s">
        <v>86</v>
      </c>
      <c r="D58" s="256" t="s">
        <v>861</v>
      </c>
      <c r="E58" s="250" t="s">
        <v>726</v>
      </c>
      <c r="F58" s="254" t="s">
        <v>862</v>
      </c>
      <c r="G58" s="252" t="s">
        <v>716</v>
      </c>
      <c r="H58" s="252">
        <v>12</v>
      </c>
      <c r="I58" s="247">
        <f t="shared" si="2"/>
        <v>220624.99999999997</v>
      </c>
      <c r="J58" s="276">
        <v>50000</v>
      </c>
      <c r="K58" s="598" t="s">
        <v>1625</v>
      </c>
      <c r="L58" s="475"/>
      <c r="M58" s="475"/>
      <c r="N58" s="475"/>
    </row>
    <row r="59" spans="1:14" s="248" customFormat="1" ht="67.5" customHeight="1">
      <c r="A59" s="595">
        <v>107</v>
      </c>
      <c r="B59" s="598" t="s">
        <v>712</v>
      </c>
      <c r="C59" s="244" t="s">
        <v>86</v>
      </c>
      <c r="D59" s="256" t="s">
        <v>863</v>
      </c>
      <c r="E59" s="250" t="s">
        <v>714</v>
      </c>
      <c r="F59" s="254" t="s">
        <v>864</v>
      </c>
      <c r="G59" s="252" t="s">
        <v>716</v>
      </c>
      <c r="H59" s="252">
        <v>24</v>
      </c>
      <c r="I59" s="247">
        <f t="shared" si="2"/>
        <v>220624.99999999997</v>
      </c>
      <c r="J59" s="276">
        <v>50000</v>
      </c>
      <c r="K59" s="598" t="s">
        <v>1626</v>
      </c>
      <c r="L59" s="475"/>
      <c r="M59" s="475"/>
      <c r="N59" s="475"/>
    </row>
    <row r="60" spans="1:14" s="248" customFormat="1" ht="67.5" customHeight="1">
      <c r="A60" s="595">
        <v>108</v>
      </c>
      <c r="B60" s="598" t="s">
        <v>712</v>
      </c>
      <c r="C60" s="244" t="s">
        <v>86</v>
      </c>
      <c r="D60" s="256" t="s">
        <v>865</v>
      </c>
      <c r="E60" s="250" t="s">
        <v>714</v>
      </c>
      <c r="F60" s="254" t="s">
        <v>866</v>
      </c>
      <c r="G60" s="252" t="s">
        <v>716</v>
      </c>
      <c r="H60" s="252">
        <v>12</v>
      </c>
      <c r="I60" s="247">
        <f t="shared" si="2"/>
        <v>220624.99999999997</v>
      </c>
      <c r="J60" s="276">
        <v>50000</v>
      </c>
      <c r="K60" s="598" t="s">
        <v>1625</v>
      </c>
      <c r="L60" s="475"/>
      <c r="M60" s="475"/>
      <c r="N60" s="475"/>
    </row>
    <row r="61" spans="1:14" s="248" customFormat="1" ht="67.5" customHeight="1">
      <c r="A61" s="595">
        <v>109</v>
      </c>
      <c r="B61" s="598" t="s">
        <v>712</v>
      </c>
      <c r="C61" s="244" t="s">
        <v>86</v>
      </c>
      <c r="D61" s="256" t="s">
        <v>867</v>
      </c>
      <c r="E61" s="250" t="s">
        <v>868</v>
      </c>
      <c r="F61" s="254" t="s">
        <v>869</v>
      </c>
      <c r="G61" s="252" t="s">
        <v>716</v>
      </c>
      <c r="H61" s="252">
        <v>24</v>
      </c>
      <c r="I61" s="247">
        <f t="shared" si="2"/>
        <v>15443749.999999998</v>
      </c>
      <c r="J61" s="276">
        <v>3500000</v>
      </c>
      <c r="K61" s="598" t="s">
        <v>1618</v>
      </c>
      <c r="L61" s="475"/>
      <c r="M61" s="475"/>
      <c r="N61" s="475"/>
    </row>
    <row r="62" spans="1:14" s="248" customFormat="1" ht="66.75" customHeight="1">
      <c r="A62" s="595">
        <v>110</v>
      </c>
      <c r="B62" s="598" t="s">
        <v>712</v>
      </c>
      <c r="C62" s="244" t="s">
        <v>86</v>
      </c>
      <c r="D62" s="256" t="s">
        <v>870</v>
      </c>
      <c r="E62" s="250" t="s">
        <v>726</v>
      </c>
      <c r="F62" s="254" t="s">
        <v>871</v>
      </c>
      <c r="G62" s="252" t="s">
        <v>716</v>
      </c>
      <c r="H62" s="252">
        <v>24</v>
      </c>
      <c r="I62" s="247">
        <f t="shared" si="2"/>
        <v>22062500</v>
      </c>
      <c r="J62" s="276">
        <v>5000000</v>
      </c>
      <c r="K62" s="598" t="s">
        <v>16</v>
      </c>
      <c r="L62" s="475"/>
      <c r="M62" s="475"/>
      <c r="N62" s="475"/>
    </row>
    <row r="63" spans="1:14" s="248" customFormat="1" ht="114" customHeight="1">
      <c r="A63" s="595">
        <v>111</v>
      </c>
      <c r="B63" s="598" t="s">
        <v>712</v>
      </c>
      <c r="C63" s="244" t="s">
        <v>86</v>
      </c>
      <c r="D63" s="256" t="s">
        <v>872</v>
      </c>
      <c r="E63" s="250" t="s">
        <v>726</v>
      </c>
      <c r="F63" s="254" t="s">
        <v>873</v>
      </c>
      <c r="G63" s="252" t="s">
        <v>716</v>
      </c>
      <c r="H63" s="252">
        <v>36</v>
      </c>
      <c r="I63" s="247">
        <f t="shared" si="2"/>
        <v>26474999.999999996</v>
      </c>
      <c r="J63" s="276">
        <v>6000000</v>
      </c>
      <c r="K63" s="598" t="s">
        <v>1618</v>
      </c>
      <c r="L63" s="475"/>
      <c r="M63" s="475"/>
      <c r="N63" s="475"/>
    </row>
    <row r="64" spans="1:14" s="248" customFormat="1" ht="69" customHeight="1">
      <c r="A64" s="595">
        <v>112</v>
      </c>
      <c r="B64" s="598" t="s">
        <v>712</v>
      </c>
      <c r="C64" s="244" t="s">
        <v>86</v>
      </c>
      <c r="D64" s="268" t="s">
        <v>874</v>
      </c>
      <c r="E64" s="250" t="s">
        <v>714</v>
      </c>
      <c r="F64" s="268" t="s">
        <v>875</v>
      </c>
      <c r="G64" s="252" t="s">
        <v>716</v>
      </c>
      <c r="H64" s="249">
        <v>12</v>
      </c>
      <c r="I64" s="247">
        <f t="shared" si="2"/>
        <v>882499.99999999988</v>
      </c>
      <c r="J64" s="276">
        <v>200000</v>
      </c>
      <c r="K64" s="598" t="s">
        <v>62</v>
      </c>
      <c r="L64" s="475"/>
      <c r="M64" s="475"/>
      <c r="N64" s="475"/>
    </row>
    <row r="65" spans="1:14" s="248" customFormat="1" ht="100.5" customHeight="1">
      <c r="A65" s="595">
        <v>113</v>
      </c>
      <c r="B65" s="598" t="s">
        <v>712</v>
      </c>
      <c r="C65" s="244" t="s">
        <v>86</v>
      </c>
      <c r="D65" s="268" t="s">
        <v>876</v>
      </c>
      <c r="E65" s="250" t="s">
        <v>714</v>
      </c>
      <c r="F65" s="268" t="s">
        <v>877</v>
      </c>
      <c r="G65" s="252" t="s">
        <v>716</v>
      </c>
      <c r="H65" s="249">
        <v>36</v>
      </c>
      <c r="I65" s="247">
        <f t="shared" si="2"/>
        <v>6618749.9999999991</v>
      </c>
      <c r="J65" s="276">
        <v>1500000</v>
      </c>
      <c r="K65" s="598" t="s">
        <v>62</v>
      </c>
      <c r="L65" s="475"/>
      <c r="M65" s="475"/>
      <c r="N65" s="475"/>
    </row>
    <row r="66" spans="1:14" s="191" customFormat="1" ht="62.25" customHeight="1">
      <c r="A66" s="595">
        <v>123</v>
      </c>
      <c r="B66" s="188" t="s">
        <v>712</v>
      </c>
      <c r="C66" s="214" t="s">
        <v>86</v>
      </c>
      <c r="D66" s="258" t="s">
        <v>908</v>
      </c>
      <c r="E66" s="259" t="s">
        <v>726</v>
      </c>
      <c r="F66" s="258" t="s">
        <v>909</v>
      </c>
      <c r="G66" s="261" t="s">
        <v>716</v>
      </c>
      <c r="H66" s="261">
        <v>24</v>
      </c>
      <c r="I66" s="206">
        <f>J66*4.4125</f>
        <v>79425000</v>
      </c>
      <c r="J66" s="206">
        <v>18000000</v>
      </c>
      <c r="K66" s="188" t="s">
        <v>16</v>
      </c>
      <c r="L66" s="522"/>
      <c r="M66" s="522"/>
      <c r="N66" s="522"/>
    </row>
    <row r="67" spans="1:14" ht="84" customHeight="1">
      <c r="A67" s="595">
        <v>124</v>
      </c>
      <c r="B67" s="187" t="s">
        <v>910</v>
      </c>
      <c r="C67" s="187" t="s">
        <v>911</v>
      </c>
      <c r="D67" s="183" t="s">
        <v>912</v>
      </c>
      <c r="E67" s="183" t="s">
        <v>913</v>
      </c>
      <c r="F67" s="190" t="s">
        <v>914</v>
      </c>
      <c r="G67" s="183" t="s">
        <v>915</v>
      </c>
      <c r="H67" s="183">
        <v>24</v>
      </c>
      <c r="I67" s="206">
        <f>J67*4.4125</f>
        <v>105899999.99999999</v>
      </c>
      <c r="J67" s="206">
        <v>24000000</v>
      </c>
      <c r="K67" s="183" t="s">
        <v>916</v>
      </c>
      <c r="L67" s="594"/>
      <c r="M67" s="594"/>
      <c r="N67" s="594"/>
    </row>
    <row r="68" spans="1:14" s="248" customFormat="1" ht="48.75" customHeight="1">
      <c r="A68" s="595">
        <v>131</v>
      </c>
      <c r="B68" s="243" t="s">
        <v>32</v>
      </c>
      <c r="C68" s="243" t="s">
        <v>33</v>
      </c>
      <c r="D68" s="275" t="s">
        <v>935</v>
      </c>
      <c r="E68" s="250" t="s">
        <v>726</v>
      </c>
      <c r="F68" s="268" t="s">
        <v>936</v>
      </c>
      <c r="G68" s="252" t="s">
        <v>937</v>
      </c>
      <c r="H68" s="595">
        <v>36</v>
      </c>
      <c r="I68" s="274">
        <f t="shared" ref="I68:I73" si="3">J68*4.4125</f>
        <v>88250000</v>
      </c>
      <c r="J68" s="276">
        <v>20000000</v>
      </c>
      <c r="K68" s="598" t="s">
        <v>62</v>
      </c>
      <c r="L68" s="475"/>
      <c r="M68" s="475"/>
      <c r="N68" s="475"/>
    </row>
    <row r="69" spans="1:14" s="248" customFormat="1" ht="39.75" customHeight="1">
      <c r="A69" s="595">
        <v>132</v>
      </c>
      <c r="B69" s="243" t="s">
        <v>32</v>
      </c>
      <c r="C69" s="243" t="s">
        <v>33</v>
      </c>
      <c r="D69" s="256" t="s">
        <v>938</v>
      </c>
      <c r="E69" s="250" t="s">
        <v>726</v>
      </c>
      <c r="F69" s="256" t="s">
        <v>939</v>
      </c>
      <c r="G69" s="252" t="s">
        <v>716</v>
      </c>
      <c r="H69" s="595">
        <v>24</v>
      </c>
      <c r="I69" s="274">
        <f t="shared" si="3"/>
        <v>11031250</v>
      </c>
      <c r="J69" s="276">
        <v>2500000</v>
      </c>
      <c r="K69" s="598" t="s">
        <v>16</v>
      </c>
      <c r="L69" s="475"/>
      <c r="M69" s="475"/>
      <c r="N69" s="475"/>
    </row>
    <row r="70" spans="1:14" s="248" customFormat="1" ht="91.5" customHeight="1">
      <c r="A70" s="595">
        <v>133</v>
      </c>
      <c r="B70" s="243" t="s">
        <v>32</v>
      </c>
      <c r="C70" s="243" t="s">
        <v>33</v>
      </c>
      <c r="D70" s="256" t="s">
        <v>940</v>
      </c>
      <c r="E70" s="250" t="s">
        <v>941</v>
      </c>
      <c r="F70" s="254" t="s">
        <v>942</v>
      </c>
      <c r="G70" s="252" t="s">
        <v>716</v>
      </c>
      <c r="H70" s="595">
        <v>24</v>
      </c>
      <c r="I70" s="274">
        <f t="shared" si="3"/>
        <v>366237500</v>
      </c>
      <c r="J70" s="276">
        <v>83000000</v>
      </c>
      <c r="K70" s="598" t="s">
        <v>1627</v>
      </c>
      <c r="L70" s="475"/>
      <c r="M70" s="475"/>
      <c r="N70" s="475"/>
    </row>
    <row r="71" spans="1:14" s="248" customFormat="1" ht="72.75" customHeight="1">
      <c r="A71" s="595">
        <v>134</v>
      </c>
      <c r="B71" s="243" t="s">
        <v>32</v>
      </c>
      <c r="C71" s="243" t="s">
        <v>33</v>
      </c>
      <c r="D71" s="256" t="s">
        <v>943</v>
      </c>
      <c r="E71" s="250" t="s">
        <v>944</v>
      </c>
      <c r="F71" s="254" t="s">
        <v>945</v>
      </c>
      <c r="G71" s="252" t="s">
        <v>716</v>
      </c>
      <c r="H71" s="595">
        <v>24</v>
      </c>
      <c r="I71" s="274">
        <f>J71*4.4125</f>
        <v>258131249.99999997</v>
      </c>
      <c r="J71" s="276">
        <v>58500000</v>
      </c>
      <c r="K71" s="598" t="s">
        <v>1627</v>
      </c>
      <c r="L71" s="475"/>
      <c r="M71" s="475"/>
      <c r="N71" s="475"/>
    </row>
    <row r="72" spans="1:14" s="248" customFormat="1" ht="91.5" customHeight="1">
      <c r="A72" s="595">
        <v>135</v>
      </c>
      <c r="B72" s="243" t="s">
        <v>32</v>
      </c>
      <c r="C72" s="243" t="s">
        <v>33</v>
      </c>
      <c r="D72" s="256" t="s">
        <v>946</v>
      </c>
      <c r="E72" s="250" t="s">
        <v>944</v>
      </c>
      <c r="F72" s="256" t="s">
        <v>947</v>
      </c>
      <c r="G72" s="252" t="s">
        <v>716</v>
      </c>
      <c r="H72" s="595">
        <v>24</v>
      </c>
      <c r="I72" s="274">
        <f t="shared" si="3"/>
        <v>168116250</v>
      </c>
      <c r="J72" s="276">
        <v>38100000</v>
      </c>
      <c r="K72" s="598" t="s">
        <v>16</v>
      </c>
      <c r="L72" s="475"/>
      <c r="M72" s="475"/>
      <c r="N72" s="475"/>
    </row>
    <row r="73" spans="1:14" s="248" customFormat="1" ht="87.75" customHeight="1">
      <c r="A73" s="595">
        <v>136</v>
      </c>
      <c r="B73" s="243" t="s">
        <v>32</v>
      </c>
      <c r="C73" s="243" t="s">
        <v>33</v>
      </c>
      <c r="D73" s="256" t="s">
        <v>948</v>
      </c>
      <c r="E73" s="250" t="s">
        <v>949</v>
      </c>
      <c r="F73" s="256" t="s">
        <v>950</v>
      </c>
      <c r="G73" s="252" t="s">
        <v>951</v>
      </c>
      <c r="H73" s="277"/>
      <c r="I73" s="274">
        <f t="shared" si="3"/>
        <v>2206250000</v>
      </c>
      <c r="J73" s="276">
        <v>500000000</v>
      </c>
      <c r="K73" s="598"/>
      <c r="L73" s="475"/>
      <c r="M73" s="475"/>
      <c r="N73" s="475"/>
    </row>
    <row r="74" spans="1:14" s="191" customFormat="1" ht="153" customHeight="1">
      <c r="A74" s="595">
        <v>137</v>
      </c>
      <c r="B74" s="187" t="s">
        <v>43</v>
      </c>
      <c r="C74" s="187" t="s">
        <v>44</v>
      </c>
      <c r="D74" s="187" t="s">
        <v>953</v>
      </c>
      <c r="E74" s="187" t="s">
        <v>954</v>
      </c>
      <c r="F74" s="382" t="s">
        <v>955</v>
      </c>
      <c r="G74" s="187" t="s">
        <v>956</v>
      </c>
      <c r="H74" s="187">
        <v>60</v>
      </c>
      <c r="I74" s="206" t="s">
        <v>957</v>
      </c>
      <c r="J74" s="206" t="s">
        <v>958</v>
      </c>
      <c r="K74" s="183" t="s">
        <v>916</v>
      </c>
      <c r="L74" s="522"/>
      <c r="M74" s="522"/>
      <c r="N74" s="522"/>
    </row>
    <row r="75" spans="1:14" s="181" customFormat="1" ht="61.5" customHeight="1">
      <c r="A75" s="282">
        <v>148</v>
      </c>
      <c r="B75" s="183" t="s">
        <v>39</v>
      </c>
      <c r="C75" s="183" t="s">
        <v>40</v>
      </c>
      <c r="D75" s="183" t="s">
        <v>982</v>
      </c>
      <c r="E75" s="183" t="s">
        <v>603</v>
      </c>
      <c r="F75" s="183" t="s">
        <v>983</v>
      </c>
      <c r="G75" s="183" t="s">
        <v>606</v>
      </c>
      <c r="H75" s="183">
        <v>60</v>
      </c>
      <c r="I75" s="206">
        <f>J75*4.4125</f>
        <v>794249.99999999988</v>
      </c>
      <c r="J75" s="206">
        <v>180000</v>
      </c>
      <c r="K75" s="183" t="s">
        <v>984</v>
      </c>
      <c r="L75" s="517"/>
      <c r="M75" s="517"/>
      <c r="N75" s="517"/>
    </row>
    <row r="76" spans="1:14" s="191" customFormat="1" ht="60" customHeight="1">
      <c r="A76" s="599">
        <v>149</v>
      </c>
      <c r="B76" s="228" t="s">
        <v>39</v>
      </c>
      <c r="C76" s="228" t="s">
        <v>40</v>
      </c>
      <c r="D76" s="187" t="s">
        <v>985</v>
      </c>
      <c r="E76" s="187" t="s">
        <v>986</v>
      </c>
      <c r="F76" s="187" t="s">
        <v>987</v>
      </c>
      <c r="G76" s="214" t="s">
        <v>711</v>
      </c>
      <c r="H76" s="228">
        <v>24</v>
      </c>
      <c r="I76" s="206">
        <f>J76*4.4125</f>
        <v>20070000.324999999</v>
      </c>
      <c r="J76" s="206">
        <v>4548442</v>
      </c>
      <c r="K76" s="193" t="s">
        <v>988</v>
      </c>
      <c r="L76" s="522"/>
      <c r="M76" s="522"/>
      <c r="N76" s="522"/>
    </row>
    <row r="77" spans="1:14" s="191" customFormat="1" ht="69.75" customHeight="1">
      <c r="A77" s="282">
        <v>150</v>
      </c>
      <c r="B77" s="228" t="s">
        <v>39</v>
      </c>
      <c r="C77" s="228" t="s">
        <v>40</v>
      </c>
      <c r="D77" s="187" t="s">
        <v>989</v>
      </c>
      <c r="E77" s="187" t="s">
        <v>986</v>
      </c>
      <c r="F77" s="187" t="s">
        <v>990</v>
      </c>
      <c r="G77" s="187" t="s">
        <v>991</v>
      </c>
      <c r="H77" s="228">
        <v>24</v>
      </c>
      <c r="I77" s="206">
        <f t="shared" ref="I77:I84" si="4">J77*4.4125</f>
        <v>127110000.58749999</v>
      </c>
      <c r="J77" s="206">
        <v>28806799</v>
      </c>
      <c r="K77" s="193" t="s">
        <v>988</v>
      </c>
      <c r="L77" s="522"/>
      <c r="M77" s="522"/>
      <c r="N77" s="522"/>
    </row>
    <row r="78" spans="1:14" s="191" customFormat="1" ht="51.75" customHeight="1">
      <c r="A78" s="599">
        <v>151</v>
      </c>
      <c r="B78" s="228" t="s">
        <v>39</v>
      </c>
      <c r="C78" s="228" t="s">
        <v>40</v>
      </c>
      <c r="D78" s="210" t="s">
        <v>992</v>
      </c>
      <c r="E78" s="187" t="s">
        <v>986</v>
      </c>
      <c r="F78" s="593" t="s">
        <v>993</v>
      </c>
      <c r="G78" s="214" t="s">
        <v>711</v>
      </c>
      <c r="H78" s="214">
        <v>24</v>
      </c>
      <c r="I78" s="206">
        <f t="shared" si="4"/>
        <v>13380001.687499998</v>
      </c>
      <c r="J78" s="206">
        <v>3032295</v>
      </c>
      <c r="K78" s="183" t="s">
        <v>994</v>
      </c>
      <c r="L78" s="522"/>
      <c r="M78" s="522"/>
      <c r="N78" s="522"/>
    </row>
    <row r="79" spans="1:14" s="191" customFormat="1" ht="72.75" customHeight="1">
      <c r="A79" s="282">
        <v>152</v>
      </c>
      <c r="B79" s="228" t="s">
        <v>39</v>
      </c>
      <c r="C79" s="228" t="s">
        <v>40</v>
      </c>
      <c r="D79" s="210" t="s">
        <v>995</v>
      </c>
      <c r="E79" s="187" t="s">
        <v>986</v>
      </c>
      <c r="F79" s="593" t="s">
        <v>996</v>
      </c>
      <c r="G79" s="187" t="s">
        <v>997</v>
      </c>
      <c r="H79" s="214">
        <v>24</v>
      </c>
      <c r="I79" s="206">
        <f t="shared" si="4"/>
        <v>44600001.212499999</v>
      </c>
      <c r="J79" s="206">
        <v>10107649</v>
      </c>
      <c r="K79" s="183" t="s">
        <v>994</v>
      </c>
      <c r="L79" s="522"/>
      <c r="M79" s="522"/>
      <c r="N79" s="522"/>
    </row>
    <row r="80" spans="1:14" s="191" customFormat="1" ht="56.25" customHeight="1">
      <c r="A80" s="599">
        <v>153</v>
      </c>
      <c r="B80" s="228" t="s">
        <v>39</v>
      </c>
      <c r="C80" s="228" t="s">
        <v>40</v>
      </c>
      <c r="D80" s="210" t="s">
        <v>998</v>
      </c>
      <c r="E80" s="187" t="s">
        <v>986</v>
      </c>
      <c r="F80" s="593" t="s">
        <v>999</v>
      </c>
      <c r="G80" s="214" t="s">
        <v>711</v>
      </c>
      <c r="H80" s="214">
        <v>48</v>
      </c>
      <c r="I80" s="206">
        <f t="shared" si="4"/>
        <v>53519997.924999997</v>
      </c>
      <c r="J80" s="206">
        <v>12129178</v>
      </c>
      <c r="K80" s="183" t="s">
        <v>994</v>
      </c>
      <c r="L80" s="522"/>
      <c r="M80" s="522"/>
      <c r="N80" s="522"/>
    </row>
    <row r="81" spans="1:14" s="191" customFormat="1" ht="60.75" customHeight="1">
      <c r="A81" s="282">
        <v>154</v>
      </c>
      <c r="B81" s="228" t="s">
        <v>39</v>
      </c>
      <c r="C81" s="228" t="s">
        <v>40</v>
      </c>
      <c r="D81" s="210" t="s">
        <v>1000</v>
      </c>
      <c r="E81" s="187" t="s">
        <v>986</v>
      </c>
      <c r="F81" s="593" t="s">
        <v>1001</v>
      </c>
      <c r="G81" s="214" t="s">
        <v>711</v>
      </c>
      <c r="H81" s="214">
        <v>48</v>
      </c>
      <c r="I81" s="206">
        <f t="shared" si="4"/>
        <v>49060001.774999999</v>
      </c>
      <c r="J81" s="206">
        <v>11118414</v>
      </c>
      <c r="K81" s="183" t="s">
        <v>994</v>
      </c>
      <c r="L81" s="522"/>
      <c r="M81" s="522"/>
      <c r="N81" s="522"/>
    </row>
    <row r="82" spans="1:14" s="191" customFormat="1" ht="60.75" customHeight="1">
      <c r="A82" s="599">
        <v>155</v>
      </c>
      <c r="B82" s="228" t="s">
        <v>39</v>
      </c>
      <c r="C82" s="228" t="s">
        <v>40</v>
      </c>
      <c r="D82" s="210" t="s">
        <v>1002</v>
      </c>
      <c r="E82" s="187" t="s">
        <v>986</v>
      </c>
      <c r="F82" s="593" t="s">
        <v>1003</v>
      </c>
      <c r="G82" s="214" t="s">
        <v>1004</v>
      </c>
      <c r="H82" s="214">
        <v>24</v>
      </c>
      <c r="I82" s="206">
        <f t="shared" si="4"/>
        <v>4460000.5625</v>
      </c>
      <c r="J82" s="206">
        <v>1010765</v>
      </c>
      <c r="K82" s="183" t="s">
        <v>994</v>
      </c>
      <c r="L82" s="522"/>
      <c r="M82" s="522"/>
      <c r="N82" s="522"/>
    </row>
    <row r="83" spans="1:14" s="191" customFormat="1" ht="72.75" customHeight="1">
      <c r="A83" s="282">
        <v>156</v>
      </c>
      <c r="B83" s="228" t="s">
        <v>39</v>
      </c>
      <c r="C83" s="228" t="s">
        <v>40</v>
      </c>
      <c r="D83" s="284" t="s">
        <v>1005</v>
      </c>
      <c r="E83" s="187" t="s">
        <v>986</v>
      </c>
      <c r="F83" s="593" t="s">
        <v>1006</v>
      </c>
      <c r="G83" s="214" t="s">
        <v>711</v>
      </c>
      <c r="H83" s="214">
        <v>24</v>
      </c>
      <c r="I83" s="206">
        <f t="shared" si="4"/>
        <v>4460000.5625</v>
      </c>
      <c r="J83" s="206">
        <v>1010765</v>
      </c>
      <c r="K83" s="183" t="s">
        <v>1007</v>
      </c>
      <c r="L83" s="522"/>
      <c r="M83" s="522"/>
      <c r="N83" s="522"/>
    </row>
    <row r="84" spans="1:14" s="191" customFormat="1" ht="87.75" customHeight="1">
      <c r="A84" s="599">
        <v>157</v>
      </c>
      <c r="B84" s="228" t="s">
        <v>39</v>
      </c>
      <c r="C84" s="228" t="s">
        <v>40</v>
      </c>
      <c r="D84" s="210" t="s">
        <v>1008</v>
      </c>
      <c r="E84" s="187" t="s">
        <v>986</v>
      </c>
      <c r="F84" s="225" t="s">
        <v>1009</v>
      </c>
      <c r="G84" s="214" t="s">
        <v>711</v>
      </c>
      <c r="H84" s="214">
        <v>48</v>
      </c>
      <c r="I84" s="206">
        <f t="shared" si="4"/>
        <v>4460000.5625</v>
      </c>
      <c r="J84" s="206">
        <v>1010765</v>
      </c>
      <c r="K84" s="183" t="s">
        <v>1007</v>
      </c>
      <c r="L84" s="522"/>
      <c r="M84" s="522"/>
      <c r="N84" s="522"/>
    </row>
    <row r="85" spans="1:14" s="191" customFormat="1" ht="84.75" customHeight="1">
      <c r="A85" s="282">
        <v>162</v>
      </c>
      <c r="B85" s="183" t="s">
        <v>35</v>
      </c>
      <c r="C85" s="228" t="s">
        <v>40</v>
      </c>
      <c r="D85" s="190" t="s">
        <v>1022</v>
      </c>
      <c r="E85" s="183" t="s">
        <v>1023</v>
      </c>
      <c r="F85" s="217"/>
      <c r="G85" s="214" t="s">
        <v>342</v>
      </c>
      <c r="H85" s="183"/>
      <c r="I85" s="524" t="s">
        <v>660</v>
      </c>
      <c r="J85" s="524" t="s">
        <v>660</v>
      </c>
      <c r="K85" s="183" t="s">
        <v>16</v>
      </c>
      <c r="L85" s="522"/>
      <c r="M85" s="522"/>
      <c r="N85" s="522"/>
    </row>
    <row r="86" spans="1:14" s="436" customFormat="1" ht="99.75" customHeight="1">
      <c r="A86" s="598">
        <v>163</v>
      </c>
      <c r="B86" s="598" t="s">
        <v>1025</v>
      </c>
      <c r="C86" s="253" t="s">
        <v>40</v>
      </c>
      <c r="D86" s="285" t="s">
        <v>1026</v>
      </c>
      <c r="E86" s="285" t="s">
        <v>1027</v>
      </c>
      <c r="F86" s="286" t="s">
        <v>1028</v>
      </c>
      <c r="G86" s="285"/>
      <c r="H86" s="285">
        <v>24</v>
      </c>
      <c r="I86" s="287">
        <f>J86*4.4125</f>
        <v>53832499.999999993</v>
      </c>
      <c r="J86" s="288">
        <v>12200000</v>
      </c>
      <c r="K86" s="598" t="s">
        <v>62</v>
      </c>
      <c r="L86" s="285"/>
      <c r="M86" s="285"/>
      <c r="N86" s="285"/>
    </row>
    <row r="87" spans="1:14" s="289" customFormat="1" ht="141.75" customHeight="1">
      <c r="A87" s="598">
        <v>164</v>
      </c>
      <c r="B87" s="598" t="s">
        <v>1025</v>
      </c>
      <c r="C87" s="253" t="s">
        <v>40</v>
      </c>
      <c r="D87" s="251" t="s">
        <v>1029</v>
      </c>
      <c r="E87" s="598" t="s">
        <v>1030</v>
      </c>
      <c r="F87" s="251" t="s">
        <v>1031</v>
      </c>
      <c r="G87" s="598" t="s">
        <v>72</v>
      </c>
      <c r="H87" s="598">
        <v>24</v>
      </c>
      <c r="I87" s="287">
        <f>J87*4.4125</f>
        <v>152164387.38749999</v>
      </c>
      <c r="J87" s="288">
        <v>34484847</v>
      </c>
      <c r="K87" s="598" t="s">
        <v>1407</v>
      </c>
      <c r="L87" s="532"/>
      <c r="M87" s="532"/>
      <c r="N87" s="532"/>
    </row>
    <row r="88" spans="1:14" s="293" customFormat="1" ht="225.75" customHeight="1">
      <c r="A88" s="598">
        <v>165</v>
      </c>
      <c r="B88" s="596" t="s">
        <v>1025</v>
      </c>
      <c r="C88" s="290" t="s">
        <v>40</v>
      </c>
      <c r="D88" s="291" t="s">
        <v>1032</v>
      </c>
      <c r="E88" s="292" t="s">
        <v>1023</v>
      </c>
      <c r="F88" s="292" t="s">
        <v>1033</v>
      </c>
      <c r="G88" s="292" t="s">
        <v>1034</v>
      </c>
      <c r="H88" s="292" t="s">
        <v>1035</v>
      </c>
      <c r="I88" s="292" t="s">
        <v>660</v>
      </c>
      <c r="J88" s="292" t="s">
        <v>660</v>
      </c>
      <c r="K88" s="292" t="s">
        <v>1618</v>
      </c>
      <c r="L88" s="533"/>
      <c r="M88" s="533"/>
      <c r="N88" s="533"/>
    </row>
    <row r="89" spans="1:14" ht="67.5" customHeight="1">
      <c r="A89" s="598">
        <v>166</v>
      </c>
      <c r="B89" s="283" t="s">
        <v>39</v>
      </c>
      <c r="C89" s="283" t="s">
        <v>40</v>
      </c>
      <c r="D89" s="210" t="s">
        <v>1036</v>
      </c>
      <c r="E89" s="294" t="s">
        <v>986</v>
      </c>
      <c r="F89" s="210" t="s">
        <v>1037</v>
      </c>
      <c r="G89" s="214" t="s">
        <v>711</v>
      </c>
      <c r="H89" s="214">
        <v>24</v>
      </c>
      <c r="I89" s="295">
        <f>J89*4.4125</f>
        <v>20699999.424999997</v>
      </c>
      <c r="J89" s="295">
        <v>4691218</v>
      </c>
      <c r="K89" s="183" t="s">
        <v>994</v>
      </c>
      <c r="L89" s="594"/>
      <c r="M89" s="594"/>
      <c r="N89" s="594"/>
    </row>
    <row r="90" spans="1:14" ht="65.25" customHeight="1">
      <c r="A90" s="598">
        <v>167</v>
      </c>
      <c r="B90" s="283" t="s">
        <v>39</v>
      </c>
      <c r="C90" s="283" t="s">
        <v>40</v>
      </c>
      <c r="D90" s="210" t="s">
        <v>1038</v>
      </c>
      <c r="E90" s="294" t="s">
        <v>986</v>
      </c>
      <c r="F90" s="593" t="s">
        <v>1039</v>
      </c>
      <c r="G90" s="214" t="s">
        <v>711</v>
      </c>
      <c r="H90" s="214">
        <v>24</v>
      </c>
      <c r="I90" s="295">
        <f>J90*4.4125</f>
        <v>20699999.424999997</v>
      </c>
      <c r="J90" s="295">
        <v>4691218</v>
      </c>
      <c r="K90" s="183" t="s">
        <v>994</v>
      </c>
      <c r="L90" s="594"/>
      <c r="M90" s="594"/>
      <c r="N90" s="594"/>
    </row>
    <row r="91" spans="1:14" ht="58.5" customHeight="1">
      <c r="A91" s="595">
        <v>169</v>
      </c>
      <c r="B91" s="283" t="s">
        <v>43</v>
      </c>
      <c r="C91" s="283" t="s">
        <v>44</v>
      </c>
      <c r="D91" s="183" t="s">
        <v>1049</v>
      </c>
      <c r="E91" s="183" t="s">
        <v>1050</v>
      </c>
      <c r="F91" s="298"/>
      <c r="G91" s="298"/>
      <c r="H91" s="298"/>
      <c r="I91" s="206" t="s">
        <v>625</v>
      </c>
      <c r="J91" s="206" t="s">
        <v>660</v>
      </c>
      <c r="K91" s="183"/>
      <c r="L91" s="187" t="s">
        <v>1051</v>
      </c>
      <c r="M91" s="594"/>
      <c r="N91" s="594"/>
    </row>
    <row r="92" spans="1:14" s="300" customFormat="1" ht="132" customHeight="1">
      <c r="A92" s="596">
        <v>170</v>
      </c>
      <c r="B92" s="597" t="s">
        <v>43</v>
      </c>
      <c r="C92" s="597" t="s">
        <v>44</v>
      </c>
      <c r="D92" s="299" t="s">
        <v>1053</v>
      </c>
      <c r="E92" s="592" t="s">
        <v>1054</v>
      </c>
      <c r="F92" s="592" t="s">
        <v>1055</v>
      </c>
      <c r="G92" s="592"/>
      <c r="H92" s="592">
        <v>24</v>
      </c>
      <c r="I92" s="271">
        <f>J92*4.4125</f>
        <v>97074999.999999985</v>
      </c>
      <c r="J92" s="535">
        <v>22000000</v>
      </c>
      <c r="K92" s="592" t="s">
        <v>1056</v>
      </c>
      <c r="L92" s="271" t="s">
        <v>1057</v>
      </c>
      <c r="M92" s="494"/>
      <c r="N92" s="494"/>
    </row>
    <row r="93" spans="1:14" s="306" customFormat="1" ht="78.75" customHeight="1">
      <c r="A93" s="301">
        <v>171</v>
      </c>
      <c r="B93" s="302" t="s">
        <v>43</v>
      </c>
      <c r="C93" s="302" t="s">
        <v>44</v>
      </c>
      <c r="D93" s="303" t="s">
        <v>1058</v>
      </c>
      <c r="E93" s="304" t="s">
        <v>1059</v>
      </c>
      <c r="F93" s="304"/>
      <c r="G93" s="304" t="s">
        <v>1060</v>
      </c>
      <c r="H93" s="304"/>
      <c r="I93" s="305" t="s">
        <v>660</v>
      </c>
      <c r="J93" s="305" t="s">
        <v>660</v>
      </c>
      <c r="K93" s="592" t="s">
        <v>1056</v>
      </c>
      <c r="L93" s="304" t="s">
        <v>1061</v>
      </c>
      <c r="M93" s="536"/>
      <c r="N93" s="536"/>
    </row>
    <row r="94" spans="1:14" s="176" customFormat="1" ht="170.25" customHeight="1">
      <c r="A94" s="596">
        <v>172</v>
      </c>
      <c r="B94" s="307" t="s">
        <v>43</v>
      </c>
      <c r="C94" s="307" t="s">
        <v>44</v>
      </c>
      <c r="D94" s="308" t="s">
        <v>1062</v>
      </c>
      <c r="E94" s="219" t="s">
        <v>1063</v>
      </c>
      <c r="F94" s="309" t="s">
        <v>1064</v>
      </c>
      <c r="G94" s="219" t="s">
        <v>115</v>
      </c>
      <c r="H94" s="310"/>
      <c r="I94" s="274">
        <f t="shared" ref="I94:I99" si="5">J94*4.4125</f>
        <v>50000000.003499992</v>
      </c>
      <c r="J94" s="239">
        <v>11331444.76</v>
      </c>
      <c r="K94" s="592" t="s">
        <v>1056</v>
      </c>
      <c r="L94" s="219" t="s">
        <v>1065</v>
      </c>
      <c r="M94" s="467"/>
      <c r="N94" s="467"/>
    </row>
    <row r="95" spans="1:14" s="176" customFormat="1" ht="102" customHeight="1">
      <c r="A95" s="301">
        <v>173</v>
      </c>
      <c r="B95" s="307" t="s">
        <v>43</v>
      </c>
      <c r="C95" s="307" t="s">
        <v>44</v>
      </c>
      <c r="D95" s="260" t="s">
        <v>121</v>
      </c>
      <c r="E95" s="219" t="s">
        <v>1066</v>
      </c>
      <c r="F95" s="219" t="s">
        <v>1067</v>
      </c>
      <c r="G95" s="219" t="s">
        <v>1068</v>
      </c>
      <c r="H95" s="219">
        <v>60</v>
      </c>
      <c r="I95" s="274">
        <f t="shared" si="5"/>
        <v>3529999.9999999995</v>
      </c>
      <c r="J95" s="239">
        <v>800000</v>
      </c>
      <c r="K95" s="592" t="s">
        <v>1056</v>
      </c>
      <c r="L95" s="219" t="s">
        <v>1069</v>
      </c>
      <c r="M95" s="467"/>
      <c r="N95" s="467"/>
    </row>
    <row r="96" spans="1:14" s="176" customFormat="1" ht="81" customHeight="1">
      <c r="A96" s="596">
        <v>174</v>
      </c>
      <c r="B96" s="307" t="s">
        <v>43</v>
      </c>
      <c r="C96" s="307" t="s">
        <v>44</v>
      </c>
      <c r="D96" s="260" t="s">
        <v>126</v>
      </c>
      <c r="E96" s="219" t="s">
        <v>1063</v>
      </c>
      <c r="F96" s="219" t="s">
        <v>1070</v>
      </c>
      <c r="G96" s="219" t="s">
        <v>1068</v>
      </c>
      <c r="H96" s="219">
        <v>60</v>
      </c>
      <c r="I96" s="274">
        <f t="shared" si="5"/>
        <v>2206250</v>
      </c>
      <c r="J96" s="239">
        <v>500000</v>
      </c>
      <c r="K96" s="592" t="s">
        <v>1056</v>
      </c>
      <c r="L96" s="219" t="s">
        <v>1071</v>
      </c>
      <c r="M96" s="467"/>
      <c r="N96" s="467"/>
    </row>
    <row r="97" spans="1:15" s="176" customFormat="1" ht="162.75" customHeight="1">
      <c r="A97" s="301">
        <v>175</v>
      </c>
      <c r="B97" s="307" t="s">
        <v>43</v>
      </c>
      <c r="C97" s="307" t="s">
        <v>44</v>
      </c>
      <c r="D97" s="260" t="s">
        <v>131</v>
      </c>
      <c r="E97" s="219" t="s">
        <v>1063</v>
      </c>
      <c r="F97" s="219" t="s">
        <v>1072</v>
      </c>
      <c r="G97" s="219" t="s">
        <v>1068</v>
      </c>
      <c r="H97" s="219">
        <v>60</v>
      </c>
      <c r="I97" s="274">
        <f t="shared" si="5"/>
        <v>1323750</v>
      </c>
      <c r="J97" s="321">
        <v>300000</v>
      </c>
      <c r="K97" s="592" t="s">
        <v>1056</v>
      </c>
      <c r="L97" s="219" t="s">
        <v>1073</v>
      </c>
      <c r="M97" s="467"/>
      <c r="N97" s="467"/>
    </row>
    <row r="98" spans="1:15" s="176" customFormat="1" ht="167.25" customHeight="1">
      <c r="A98" s="596">
        <v>176</v>
      </c>
      <c r="B98" s="307" t="s">
        <v>43</v>
      </c>
      <c r="C98" s="307" t="s">
        <v>44</v>
      </c>
      <c r="D98" s="260" t="s">
        <v>136</v>
      </c>
      <c r="E98" s="219" t="s">
        <v>1063</v>
      </c>
      <c r="F98" s="219" t="s">
        <v>1074</v>
      </c>
      <c r="G98" s="219" t="s">
        <v>1068</v>
      </c>
      <c r="H98" s="219">
        <v>60</v>
      </c>
      <c r="I98" s="274">
        <f t="shared" si="5"/>
        <v>1544374.9999999998</v>
      </c>
      <c r="J98" s="321">
        <v>350000</v>
      </c>
      <c r="K98" s="592" t="s">
        <v>1056</v>
      </c>
      <c r="L98" s="219" t="s">
        <v>1075</v>
      </c>
      <c r="M98" s="467"/>
      <c r="N98" s="467"/>
    </row>
    <row r="99" spans="1:15" ht="178.5" customHeight="1">
      <c r="A99" s="301">
        <v>179</v>
      </c>
      <c r="B99" s="283" t="s">
        <v>43</v>
      </c>
      <c r="C99" s="283" t="s">
        <v>44</v>
      </c>
      <c r="D99" s="312" t="s">
        <v>1082</v>
      </c>
      <c r="E99" s="187" t="s">
        <v>1059</v>
      </c>
      <c r="F99" s="242" t="s">
        <v>1083</v>
      </c>
      <c r="G99" s="187" t="s">
        <v>1084</v>
      </c>
      <c r="H99" s="187">
        <v>24</v>
      </c>
      <c r="I99" s="274">
        <f t="shared" si="5"/>
        <v>27389005.249999996</v>
      </c>
      <c r="J99" s="206">
        <v>6207140</v>
      </c>
      <c r="K99" s="592" t="s">
        <v>1056</v>
      </c>
      <c r="L99" s="187" t="s">
        <v>1085</v>
      </c>
      <c r="M99" s="594"/>
      <c r="N99" s="594"/>
    </row>
    <row r="100" spans="1:15" s="322" customFormat="1" ht="172.5" customHeight="1">
      <c r="A100" s="598">
        <v>182</v>
      </c>
      <c r="B100" s="187" t="s">
        <v>1025</v>
      </c>
      <c r="C100" s="187" t="s">
        <v>1089</v>
      </c>
      <c r="D100" s="320" t="s">
        <v>1097</v>
      </c>
      <c r="E100" s="188" t="s">
        <v>1098</v>
      </c>
      <c r="F100" s="188" t="s">
        <v>1099</v>
      </c>
      <c r="G100" s="188" t="s">
        <v>1600</v>
      </c>
      <c r="H100" s="321">
        <v>24</v>
      </c>
      <c r="I100" s="239">
        <f>J100*4.4125</f>
        <v>15443749.999999998</v>
      </c>
      <c r="J100" s="239">
        <v>3500000</v>
      </c>
      <c r="K100" s="188" t="s">
        <v>1043</v>
      </c>
      <c r="L100" s="188" t="s">
        <v>1100</v>
      </c>
      <c r="M100" s="541"/>
      <c r="N100" s="541"/>
    </row>
    <row r="101" spans="1:15" ht="101.25" customHeight="1">
      <c r="A101" s="183">
        <v>186</v>
      </c>
      <c r="B101" s="188" t="s">
        <v>39</v>
      </c>
      <c r="C101" s="188" t="s">
        <v>40</v>
      </c>
      <c r="D101" s="217" t="s">
        <v>1653</v>
      </c>
      <c r="E101" s="183" t="s">
        <v>1654</v>
      </c>
      <c r="F101" s="190" t="s">
        <v>1121</v>
      </c>
      <c r="G101" s="328" t="s">
        <v>711</v>
      </c>
      <c r="H101" s="183">
        <v>60</v>
      </c>
      <c r="I101" s="206">
        <f t="shared" ref="I101:I108" si="6">J101*4.4125</f>
        <v>1848330.0624999998</v>
      </c>
      <c r="J101" s="206">
        <f>(180000+238885)</f>
        <v>418885</v>
      </c>
      <c r="K101" s="183" t="s">
        <v>1656</v>
      </c>
      <c r="L101" s="594"/>
      <c r="M101" s="183" t="s">
        <v>1657</v>
      </c>
      <c r="N101" s="183" t="s">
        <v>1664</v>
      </c>
      <c r="O101" s="442" t="s">
        <v>1658</v>
      </c>
    </row>
    <row r="102" spans="1:15" ht="132" customHeight="1">
      <c r="A102" s="188">
        <v>187</v>
      </c>
      <c r="B102" s="188" t="s">
        <v>39</v>
      </c>
      <c r="C102" s="188" t="s">
        <v>40</v>
      </c>
      <c r="D102" s="183" t="s">
        <v>1655</v>
      </c>
      <c r="E102" s="183" t="s">
        <v>1120</v>
      </c>
      <c r="F102" s="190" t="s">
        <v>1122</v>
      </c>
      <c r="G102" s="328" t="s">
        <v>711</v>
      </c>
      <c r="H102" s="183">
        <v>36</v>
      </c>
      <c r="I102" s="206">
        <f t="shared" si="6"/>
        <v>11031250</v>
      </c>
      <c r="J102" s="206">
        <v>2500000</v>
      </c>
      <c r="K102" s="183" t="s">
        <v>587</v>
      </c>
      <c r="L102" s="594"/>
      <c r="M102" s="594"/>
      <c r="N102" s="594"/>
    </row>
    <row r="103" spans="1:15" ht="147.75" customHeight="1">
      <c r="A103" s="183">
        <v>188</v>
      </c>
      <c r="B103" s="188" t="s">
        <v>39</v>
      </c>
      <c r="C103" s="188" t="s">
        <v>40</v>
      </c>
      <c r="D103" s="329" t="s">
        <v>1659</v>
      </c>
      <c r="E103" s="329" t="s">
        <v>1661</v>
      </c>
      <c r="F103" s="330" t="s">
        <v>1660</v>
      </c>
      <c r="G103" s="329" t="s">
        <v>711</v>
      </c>
      <c r="H103" s="329">
        <v>36</v>
      </c>
      <c r="I103" s="331">
        <f t="shared" si="6"/>
        <v>1416897.875</v>
      </c>
      <c r="J103" s="206">
        <f>SUM(60000+261110)</f>
        <v>321110</v>
      </c>
      <c r="K103" s="183" t="s">
        <v>62</v>
      </c>
      <c r="L103" s="594"/>
      <c r="M103" s="183" t="s">
        <v>1662</v>
      </c>
      <c r="N103" s="183" t="s">
        <v>1663</v>
      </c>
      <c r="O103" s="442" t="s">
        <v>1658</v>
      </c>
    </row>
    <row r="104" spans="1:15" ht="114.75" customHeight="1">
      <c r="A104" s="188">
        <v>189</v>
      </c>
      <c r="B104" s="188" t="s">
        <v>39</v>
      </c>
      <c r="C104" s="188" t="s">
        <v>40</v>
      </c>
      <c r="D104" s="217" t="s">
        <v>1123</v>
      </c>
      <c r="E104" s="329" t="s">
        <v>1120</v>
      </c>
      <c r="F104" s="190" t="s">
        <v>1124</v>
      </c>
      <c r="G104" s="328" t="s">
        <v>711</v>
      </c>
      <c r="H104" s="183">
        <v>60</v>
      </c>
      <c r="I104" s="206">
        <f t="shared" si="6"/>
        <v>52949999.999999993</v>
      </c>
      <c r="J104" s="206">
        <v>12000000</v>
      </c>
      <c r="K104" s="183" t="s">
        <v>62</v>
      </c>
      <c r="L104" s="594"/>
      <c r="M104" s="594"/>
      <c r="N104" s="594"/>
    </row>
    <row r="105" spans="1:15" ht="129.75" customHeight="1">
      <c r="A105" s="183">
        <v>190</v>
      </c>
      <c r="B105" s="188" t="s">
        <v>39</v>
      </c>
      <c r="C105" s="188" t="s">
        <v>40</v>
      </c>
      <c r="D105" s="190" t="s">
        <v>1647</v>
      </c>
      <c r="E105" s="183" t="s">
        <v>154</v>
      </c>
      <c r="F105" s="190" t="s">
        <v>1731</v>
      </c>
      <c r="G105" s="328" t="s">
        <v>711</v>
      </c>
      <c r="H105" s="183">
        <v>24</v>
      </c>
      <c r="I105" s="206">
        <f t="shared" si="6"/>
        <v>2451388.9084999999</v>
      </c>
      <c r="J105" s="332">
        <v>555555.56000000006</v>
      </c>
      <c r="K105" s="183" t="s">
        <v>1644</v>
      </c>
      <c r="L105" s="594"/>
      <c r="M105" s="183" t="s">
        <v>1646</v>
      </c>
      <c r="N105" s="594"/>
    </row>
    <row r="106" spans="1:15" ht="246" customHeight="1">
      <c r="A106" s="188">
        <v>191</v>
      </c>
      <c r="B106" s="188" t="s">
        <v>39</v>
      </c>
      <c r="C106" s="188" t="s">
        <v>40</v>
      </c>
      <c r="D106" s="190" t="s">
        <v>1125</v>
      </c>
      <c r="E106" s="183" t="s">
        <v>1126</v>
      </c>
      <c r="F106" s="208" t="s">
        <v>1127</v>
      </c>
      <c r="G106" s="328" t="s">
        <v>711</v>
      </c>
      <c r="H106" s="333">
        <v>48</v>
      </c>
      <c r="I106" s="206">
        <f t="shared" si="6"/>
        <v>8825000</v>
      </c>
      <c r="J106" s="542">
        <v>2000000</v>
      </c>
      <c r="K106" s="183" t="s">
        <v>62</v>
      </c>
      <c r="L106" s="594"/>
      <c r="M106" s="594"/>
      <c r="N106" s="594"/>
    </row>
    <row r="107" spans="1:15" ht="200.25" customHeight="1">
      <c r="A107" s="183">
        <v>192</v>
      </c>
      <c r="B107" s="188" t="s">
        <v>39</v>
      </c>
      <c r="C107" s="188" t="s">
        <v>40</v>
      </c>
      <c r="D107" s="329" t="s">
        <v>1128</v>
      </c>
      <c r="E107" s="329" t="s">
        <v>160</v>
      </c>
      <c r="F107" s="330" t="s">
        <v>1129</v>
      </c>
      <c r="G107" s="328" t="s">
        <v>711</v>
      </c>
      <c r="H107" s="334">
        <v>48</v>
      </c>
      <c r="I107" s="206">
        <f t="shared" si="6"/>
        <v>8825000</v>
      </c>
      <c r="J107" s="542">
        <v>2000000</v>
      </c>
      <c r="K107" s="183" t="s">
        <v>596</v>
      </c>
      <c r="L107" s="594"/>
      <c r="M107" s="594"/>
      <c r="N107" s="594"/>
    </row>
    <row r="108" spans="1:15" ht="96" customHeight="1">
      <c r="A108" s="188">
        <v>193</v>
      </c>
      <c r="B108" s="188" t="s">
        <v>39</v>
      </c>
      <c r="C108" s="188" t="s">
        <v>40</v>
      </c>
      <c r="D108" s="183" t="s">
        <v>1130</v>
      </c>
      <c r="E108" s="183" t="s">
        <v>158</v>
      </c>
      <c r="F108" s="190" t="s">
        <v>1131</v>
      </c>
      <c r="G108" s="328" t="s">
        <v>711</v>
      </c>
      <c r="H108" s="183">
        <v>36</v>
      </c>
      <c r="I108" s="206">
        <f t="shared" si="6"/>
        <v>2206250</v>
      </c>
      <c r="J108" s="206">
        <v>500000</v>
      </c>
      <c r="K108" s="183" t="s">
        <v>596</v>
      </c>
      <c r="L108" s="594"/>
      <c r="M108" s="594"/>
      <c r="N108" s="594"/>
    </row>
    <row r="109" spans="1:15" s="344" customFormat="1" ht="164.25" customHeight="1">
      <c r="A109" s="183">
        <v>202</v>
      </c>
      <c r="B109" s="188" t="s">
        <v>39</v>
      </c>
      <c r="C109" s="188" t="s">
        <v>40</v>
      </c>
      <c r="D109" s="329" t="s">
        <v>1154</v>
      </c>
      <c r="E109" s="329" t="s">
        <v>1155</v>
      </c>
      <c r="F109" s="340" t="s">
        <v>1156</v>
      </c>
      <c r="G109" s="328" t="s">
        <v>711</v>
      </c>
      <c r="H109" s="329">
        <v>24</v>
      </c>
      <c r="I109" s="338">
        <f>J109*4.4125</f>
        <v>8825000</v>
      </c>
      <c r="J109" s="206">
        <v>2000000</v>
      </c>
      <c r="K109" s="183" t="s">
        <v>62</v>
      </c>
      <c r="L109" s="468"/>
      <c r="M109" s="468"/>
      <c r="N109" s="468"/>
    </row>
    <row r="110" spans="1:15" s="300" customFormat="1" ht="94.5" customHeight="1">
      <c r="A110" s="592">
        <v>204</v>
      </c>
      <c r="B110" s="592" t="s">
        <v>39</v>
      </c>
      <c r="C110" s="592" t="s">
        <v>40</v>
      </c>
      <c r="D110" s="592" t="s">
        <v>1160</v>
      </c>
      <c r="E110" s="592" t="s">
        <v>166</v>
      </c>
      <c r="F110" s="592" t="s">
        <v>1161</v>
      </c>
      <c r="G110" s="592" t="s">
        <v>711</v>
      </c>
      <c r="H110" s="592">
        <v>24</v>
      </c>
      <c r="I110" s="271" t="s">
        <v>660</v>
      </c>
      <c r="J110" s="271" t="s">
        <v>660</v>
      </c>
      <c r="K110" s="592" t="s">
        <v>1162</v>
      </c>
      <c r="L110" s="494"/>
      <c r="M110" s="494"/>
      <c r="N110" s="494"/>
    </row>
    <row r="111" spans="1:15" s="300" customFormat="1" ht="60.75" customHeight="1">
      <c r="A111" s="592">
        <v>205</v>
      </c>
      <c r="B111" s="592" t="s">
        <v>39</v>
      </c>
      <c r="C111" s="592" t="s">
        <v>40</v>
      </c>
      <c r="D111" s="592" t="s">
        <v>1733</v>
      </c>
      <c r="E111" s="592" t="s">
        <v>1059</v>
      </c>
      <c r="F111" s="592" t="s">
        <v>1163</v>
      </c>
      <c r="G111" s="592" t="s">
        <v>1164</v>
      </c>
      <c r="H111" s="592"/>
      <c r="I111" s="271"/>
      <c r="J111" s="271"/>
      <c r="K111" s="592" t="s">
        <v>1165</v>
      </c>
      <c r="L111" s="494"/>
      <c r="M111" s="494"/>
      <c r="N111" s="494"/>
    </row>
    <row r="112" spans="1:15" s="345" customFormat="1" ht="56.25" customHeight="1">
      <c r="A112" s="592">
        <v>206</v>
      </c>
      <c r="B112" s="592" t="s">
        <v>39</v>
      </c>
      <c r="C112" s="592" t="s">
        <v>40</v>
      </c>
      <c r="D112" s="592" t="s">
        <v>1166</v>
      </c>
      <c r="E112" s="592" t="s">
        <v>1063</v>
      </c>
      <c r="F112" s="592" t="s">
        <v>1167</v>
      </c>
      <c r="G112" s="592" t="s">
        <v>1164</v>
      </c>
      <c r="H112" s="592"/>
      <c r="I112" s="271"/>
      <c r="J112" s="271"/>
      <c r="K112" s="592" t="s">
        <v>1165</v>
      </c>
      <c r="L112" s="544"/>
      <c r="M112" s="544"/>
      <c r="N112" s="544"/>
    </row>
    <row r="113" spans="1:14" s="345" customFormat="1" ht="63.75" customHeight="1">
      <c r="A113" s="592">
        <v>207</v>
      </c>
      <c r="B113" s="592" t="s">
        <v>39</v>
      </c>
      <c r="C113" s="592" t="s">
        <v>40</v>
      </c>
      <c r="D113" s="592" t="s">
        <v>1168</v>
      </c>
      <c r="E113" s="592" t="s">
        <v>1063</v>
      </c>
      <c r="F113" s="592" t="s">
        <v>1169</v>
      </c>
      <c r="G113" s="592" t="s">
        <v>1164</v>
      </c>
      <c r="H113" s="592">
        <v>18</v>
      </c>
      <c r="I113" s="271">
        <v>4600000</v>
      </c>
      <c r="J113" s="271">
        <v>1030000</v>
      </c>
      <c r="K113" s="592" t="s">
        <v>1165</v>
      </c>
      <c r="L113" s="544"/>
      <c r="M113" s="544"/>
      <c r="N113" s="544"/>
    </row>
    <row r="114" spans="1:14" s="344" customFormat="1" ht="120" customHeight="1">
      <c r="A114" s="595">
        <v>208</v>
      </c>
      <c r="B114" s="595" t="s">
        <v>39</v>
      </c>
      <c r="C114" s="595" t="s">
        <v>40</v>
      </c>
      <c r="D114" s="595" t="s">
        <v>1720</v>
      </c>
      <c r="E114" s="595" t="s">
        <v>1170</v>
      </c>
      <c r="F114" s="595" t="s">
        <v>1721</v>
      </c>
      <c r="G114" s="595" t="s">
        <v>1722</v>
      </c>
      <c r="H114" s="595">
        <v>24</v>
      </c>
      <c r="I114" s="271">
        <v>17000000</v>
      </c>
      <c r="J114" s="271">
        <v>3852691.22</v>
      </c>
      <c r="K114" s="595" t="s">
        <v>1723</v>
      </c>
      <c r="L114" s="595"/>
      <c r="M114" s="595"/>
      <c r="N114" s="595" t="s">
        <v>1724</v>
      </c>
    </row>
    <row r="115" spans="1:14" s="344" customFormat="1" ht="82.5" customHeight="1">
      <c r="A115" s="459"/>
      <c r="B115" s="459" t="s">
        <v>39</v>
      </c>
      <c r="C115" s="459" t="s">
        <v>40</v>
      </c>
      <c r="D115" s="459" t="s">
        <v>1725</v>
      </c>
      <c r="E115" s="459" t="s">
        <v>1059</v>
      </c>
      <c r="F115" s="459" t="s">
        <v>1726</v>
      </c>
      <c r="G115" s="459" t="s">
        <v>1164</v>
      </c>
      <c r="H115" s="459">
        <v>24</v>
      </c>
      <c r="I115" s="459">
        <f>J115*4.4125</f>
        <v>4500000.007375</v>
      </c>
      <c r="J115" s="459">
        <v>1019830.03</v>
      </c>
      <c r="K115" s="459" t="s">
        <v>1723</v>
      </c>
      <c r="L115" s="459"/>
      <c r="M115" s="459"/>
      <c r="N115" s="459" t="s">
        <v>1740</v>
      </c>
    </row>
    <row r="116" spans="1:14" s="344" customFormat="1" ht="97.5" customHeight="1">
      <c r="A116" s="459"/>
      <c r="B116" s="459" t="s">
        <v>39</v>
      </c>
      <c r="C116" s="459" t="s">
        <v>40</v>
      </c>
      <c r="D116" s="459" t="s">
        <v>1728</v>
      </c>
      <c r="E116" s="459" t="s">
        <v>1170</v>
      </c>
      <c r="F116" s="459" t="s">
        <v>1729</v>
      </c>
      <c r="G116" s="459" t="s">
        <v>711</v>
      </c>
      <c r="H116" s="459">
        <v>24</v>
      </c>
      <c r="I116" s="459">
        <v>2500000</v>
      </c>
      <c r="J116" s="459">
        <v>566572.24</v>
      </c>
      <c r="K116" s="459" t="s">
        <v>1723</v>
      </c>
      <c r="L116" s="459"/>
      <c r="M116" s="459"/>
      <c r="N116" s="459" t="s">
        <v>1740</v>
      </c>
    </row>
    <row r="117" spans="1:14" s="347" customFormat="1" ht="154.5" customHeight="1">
      <c r="A117" s="592">
        <v>210</v>
      </c>
      <c r="B117" s="188" t="s">
        <v>39</v>
      </c>
      <c r="C117" s="188" t="s">
        <v>40</v>
      </c>
      <c r="D117" s="346" t="s">
        <v>1174</v>
      </c>
      <c r="E117" s="188" t="s">
        <v>1175</v>
      </c>
      <c r="F117" s="339" t="s">
        <v>1176</v>
      </c>
      <c r="G117" s="188" t="s">
        <v>1177</v>
      </c>
      <c r="H117" s="188">
        <v>24</v>
      </c>
      <c r="I117" s="239">
        <f>J117*4.4125</f>
        <v>3882999.9999999995</v>
      </c>
      <c r="J117" s="239">
        <v>880000</v>
      </c>
      <c r="K117" s="188" t="s">
        <v>1107</v>
      </c>
      <c r="L117" s="339"/>
      <c r="M117" s="339"/>
      <c r="N117" s="339"/>
    </row>
    <row r="118" spans="1:14" ht="73.5" customHeight="1">
      <c r="A118" s="592">
        <v>212</v>
      </c>
      <c r="B118" s="188" t="s">
        <v>39</v>
      </c>
      <c r="C118" s="188" t="s">
        <v>40</v>
      </c>
      <c r="D118" s="190" t="s">
        <v>1181</v>
      </c>
      <c r="E118" s="183" t="s">
        <v>140</v>
      </c>
      <c r="F118" s="217" t="s">
        <v>1182</v>
      </c>
      <c r="G118" s="183" t="s">
        <v>704</v>
      </c>
      <c r="H118" s="183">
        <v>10</v>
      </c>
      <c r="I118" s="206">
        <v>852658</v>
      </c>
      <c r="J118" s="206">
        <f>I118/4.4125</f>
        <v>193236.94050991503</v>
      </c>
      <c r="K118" s="183" t="s">
        <v>16</v>
      </c>
      <c r="L118" s="594"/>
      <c r="M118" s="594"/>
      <c r="N118" s="594"/>
    </row>
    <row r="119" spans="1:14" ht="107.25" customHeight="1">
      <c r="A119" s="592">
        <v>213</v>
      </c>
      <c r="B119" s="188" t="s">
        <v>39</v>
      </c>
      <c r="C119" s="188" t="s">
        <v>40</v>
      </c>
      <c r="D119" s="190" t="s">
        <v>1183</v>
      </c>
      <c r="E119" s="183" t="s">
        <v>726</v>
      </c>
      <c r="F119" s="217" t="s">
        <v>1184</v>
      </c>
      <c r="G119" s="183" t="s">
        <v>704</v>
      </c>
      <c r="H119" s="183">
        <v>10</v>
      </c>
      <c r="I119" s="206">
        <v>6562374</v>
      </c>
      <c r="J119" s="206">
        <f>I119/4.4125</f>
        <v>1487223.5694050994</v>
      </c>
      <c r="K119" s="183" t="s">
        <v>16</v>
      </c>
      <c r="L119" s="594"/>
      <c r="M119" s="594"/>
      <c r="N119" s="594"/>
    </row>
    <row r="120" spans="1:14" ht="84.75" customHeight="1">
      <c r="A120" s="786">
        <v>214</v>
      </c>
      <c r="B120" s="793" t="s">
        <v>39</v>
      </c>
      <c r="C120" s="793" t="s">
        <v>40</v>
      </c>
      <c r="D120" s="190" t="s">
        <v>1708</v>
      </c>
      <c r="E120" s="183" t="s">
        <v>140</v>
      </c>
      <c r="F120" s="217" t="s">
        <v>1706</v>
      </c>
      <c r="G120" s="183" t="s">
        <v>1185</v>
      </c>
      <c r="H120" s="183">
        <v>36</v>
      </c>
      <c r="I120" s="206">
        <f>J120*4.4125</f>
        <v>77218750</v>
      </c>
      <c r="J120" s="206">
        <f>SUM(J121:J123)</f>
        <v>17500000</v>
      </c>
      <c r="K120" s="183" t="s">
        <v>1165</v>
      </c>
      <c r="L120" s="594"/>
      <c r="M120" s="183" t="s">
        <v>1707</v>
      </c>
      <c r="N120" s="594"/>
    </row>
    <row r="121" spans="1:14" ht="69.75" customHeight="1">
      <c r="A121" s="786"/>
      <c r="B121" s="793"/>
      <c r="C121" s="793"/>
      <c r="D121" s="350" t="s">
        <v>1186</v>
      </c>
      <c r="E121" s="351" t="s">
        <v>726</v>
      </c>
      <c r="F121" s="352"/>
      <c r="G121" s="351"/>
      <c r="H121" s="351">
        <v>36</v>
      </c>
      <c r="I121" s="353">
        <f>J121*4.4125</f>
        <v>9707500</v>
      </c>
      <c r="J121" s="353">
        <v>2200000</v>
      </c>
      <c r="K121" s="183" t="s">
        <v>1165</v>
      </c>
      <c r="L121" s="594"/>
      <c r="M121" s="183" t="s">
        <v>1707</v>
      </c>
      <c r="N121" s="594"/>
    </row>
    <row r="122" spans="1:14" ht="59.25" customHeight="1">
      <c r="A122" s="786"/>
      <c r="B122" s="793"/>
      <c r="C122" s="793"/>
      <c r="D122" s="350" t="s">
        <v>1187</v>
      </c>
      <c r="E122" s="351" t="s">
        <v>726</v>
      </c>
      <c r="F122" s="352"/>
      <c r="G122" s="351"/>
      <c r="H122" s="351">
        <v>36</v>
      </c>
      <c r="I122" s="353">
        <f>J122*4.4125</f>
        <v>38830000</v>
      </c>
      <c r="J122" s="353">
        <v>8800000</v>
      </c>
      <c r="K122" s="183" t="s">
        <v>1165</v>
      </c>
      <c r="L122" s="594"/>
      <c r="M122" s="183" t="s">
        <v>1707</v>
      </c>
      <c r="N122" s="594"/>
    </row>
    <row r="123" spans="1:14" ht="56.25" customHeight="1">
      <c r="A123" s="786"/>
      <c r="B123" s="793"/>
      <c r="C123" s="793"/>
      <c r="D123" s="350" t="s">
        <v>1188</v>
      </c>
      <c r="E123" s="351" t="s">
        <v>726</v>
      </c>
      <c r="F123" s="352"/>
      <c r="G123" s="351"/>
      <c r="H123" s="351">
        <v>36</v>
      </c>
      <c r="I123" s="353">
        <f>J123*4.4125</f>
        <v>28681249.999999996</v>
      </c>
      <c r="J123" s="353">
        <v>6500000</v>
      </c>
      <c r="K123" s="183" t="s">
        <v>1165</v>
      </c>
      <c r="L123" s="594"/>
      <c r="M123" s="183" t="s">
        <v>1707</v>
      </c>
      <c r="N123" s="594"/>
    </row>
    <row r="124" spans="1:14" ht="189" customHeight="1">
      <c r="A124" s="183">
        <v>215</v>
      </c>
      <c r="B124" s="183" t="s">
        <v>43</v>
      </c>
      <c r="C124" s="183" t="s">
        <v>44</v>
      </c>
      <c r="D124" s="593" t="s">
        <v>1189</v>
      </c>
      <c r="E124" s="593" t="s">
        <v>1190</v>
      </c>
      <c r="F124" s="210" t="s">
        <v>1191</v>
      </c>
      <c r="G124" s="328" t="s">
        <v>711</v>
      </c>
      <c r="H124" s="183">
        <v>36</v>
      </c>
      <c r="I124" s="206">
        <f>J124*4.4125</f>
        <v>2201038.8374999999</v>
      </c>
      <c r="J124" s="206">
        <v>498819</v>
      </c>
      <c r="K124" s="183" t="s">
        <v>1056</v>
      </c>
      <c r="L124" s="594"/>
      <c r="M124" s="594"/>
      <c r="N124" s="594"/>
    </row>
    <row r="125" spans="1:14" ht="149.25" customHeight="1">
      <c r="A125" s="183">
        <v>220</v>
      </c>
      <c r="B125" s="335" t="s">
        <v>32</v>
      </c>
      <c r="C125" s="335" t="s">
        <v>33</v>
      </c>
      <c r="D125" s="183" t="s">
        <v>184</v>
      </c>
      <c r="E125" s="183" t="s">
        <v>1208</v>
      </c>
      <c r="F125" s="190" t="s">
        <v>1209</v>
      </c>
      <c r="G125" s="593" t="s">
        <v>610</v>
      </c>
      <c r="H125" s="183">
        <v>36</v>
      </c>
      <c r="I125" s="206">
        <f t="shared" ref="I125:I131" si="7">J125*4.4125</f>
        <v>44125000</v>
      </c>
      <c r="J125" s="206">
        <v>10000000</v>
      </c>
      <c r="K125" s="592" t="s">
        <v>1138</v>
      </c>
      <c r="L125" s="594"/>
      <c r="M125" s="594"/>
      <c r="N125" s="594"/>
    </row>
    <row r="126" spans="1:14" ht="82.5" customHeight="1">
      <c r="A126" s="183">
        <v>221</v>
      </c>
      <c r="B126" s="335" t="s">
        <v>32</v>
      </c>
      <c r="C126" s="335" t="s">
        <v>33</v>
      </c>
      <c r="D126" s="183" t="s">
        <v>1210</v>
      </c>
      <c r="E126" s="183" t="s">
        <v>1208</v>
      </c>
      <c r="F126" s="190" t="s">
        <v>1211</v>
      </c>
      <c r="G126" s="593" t="s">
        <v>610</v>
      </c>
      <c r="H126" s="183">
        <v>60</v>
      </c>
      <c r="I126" s="206">
        <f t="shared" si="7"/>
        <v>44125000</v>
      </c>
      <c r="J126" s="206">
        <v>10000000</v>
      </c>
      <c r="K126" s="183" t="s">
        <v>62</v>
      </c>
      <c r="L126" s="594"/>
      <c r="M126" s="594"/>
      <c r="N126" s="594"/>
    </row>
    <row r="127" spans="1:14" ht="105.75" customHeight="1">
      <c r="A127" s="183">
        <v>222</v>
      </c>
      <c r="B127" s="335" t="s">
        <v>32</v>
      </c>
      <c r="C127" s="335" t="s">
        <v>33</v>
      </c>
      <c r="D127" s="329" t="s">
        <v>1212</v>
      </c>
      <c r="E127" s="329" t="s">
        <v>1213</v>
      </c>
      <c r="F127" s="330" t="s">
        <v>192</v>
      </c>
      <c r="G127" s="329" t="s">
        <v>711</v>
      </c>
      <c r="H127" s="329">
        <v>36</v>
      </c>
      <c r="I127" s="331">
        <f t="shared" si="7"/>
        <v>30887499.999999996</v>
      </c>
      <c r="J127" s="206">
        <v>7000000</v>
      </c>
      <c r="K127" s="183" t="s">
        <v>62</v>
      </c>
      <c r="L127" s="594"/>
      <c r="M127" s="594"/>
      <c r="N127" s="594"/>
    </row>
    <row r="128" spans="1:14" s="344" customFormat="1" ht="199.5" customHeight="1">
      <c r="A128" s="183">
        <v>223</v>
      </c>
      <c r="B128" s="335" t="s">
        <v>32</v>
      </c>
      <c r="C128" s="335" t="s">
        <v>33</v>
      </c>
      <c r="D128" s="328" t="s">
        <v>1214</v>
      </c>
      <c r="E128" s="328" t="s">
        <v>1215</v>
      </c>
      <c r="F128" s="356" t="s">
        <v>1216</v>
      </c>
      <c r="G128" s="593" t="s">
        <v>610</v>
      </c>
      <c r="H128" s="328">
        <v>36</v>
      </c>
      <c r="I128" s="357">
        <f>J128*4.4125</f>
        <v>75012500</v>
      </c>
      <c r="J128" s="366">
        <v>17000000</v>
      </c>
      <c r="K128" s="183" t="s">
        <v>62</v>
      </c>
      <c r="L128" s="468"/>
      <c r="M128" s="468"/>
      <c r="N128" s="468"/>
    </row>
    <row r="129" spans="1:14" s="344" customFormat="1" ht="179.25" customHeight="1">
      <c r="A129" s="183">
        <v>224</v>
      </c>
      <c r="B129" s="335" t="s">
        <v>32</v>
      </c>
      <c r="C129" s="335" t="s">
        <v>33</v>
      </c>
      <c r="D129" s="329" t="s">
        <v>1217</v>
      </c>
      <c r="E129" s="329" t="s">
        <v>1693</v>
      </c>
      <c r="F129" s="330" t="s">
        <v>1694</v>
      </c>
      <c r="G129" s="593" t="s">
        <v>610</v>
      </c>
      <c r="H129" s="329">
        <v>24</v>
      </c>
      <c r="I129" s="331">
        <f t="shared" si="7"/>
        <v>5299619.8874999993</v>
      </c>
      <c r="J129" s="206">
        <v>1201047</v>
      </c>
      <c r="K129" s="183" t="s">
        <v>62</v>
      </c>
      <c r="L129" s="183"/>
      <c r="M129" s="183" t="s">
        <v>1695</v>
      </c>
      <c r="N129" s="183" t="s">
        <v>1741</v>
      </c>
    </row>
    <row r="130" spans="1:14" s="344" customFormat="1" ht="120.75" customHeight="1">
      <c r="A130" s="183">
        <v>225</v>
      </c>
      <c r="B130" s="335" t="s">
        <v>32</v>
      </c>
      <c r="C130" s="335" t="s">
        <v>33</v>
      </c>
      <c r="D130" s="329" t="s">
        <v>1218</v>
      </c>
      <c r="E130" s="329" t="s">
        <v>1697</v>
      </c>
      <c r="F130" s="330" t="s">
        <v>1696</v>
      </c>
      <c r="G130" s="593" t="s">
        <v>610</v>
      </c>
      <c r="H130" s="329">
        <v>24</v>
      </c>
      <c r="I130" s="331">
        <f t="shared" si="7"/>
        <v>7833880.0026249997</v>
      </c>
      <c r="J130" s="206">
        <v>1775383.57</v>
      </c>
      <c r="K130" s="183" t="s">
        <v>62</v>
      </c>
      <c r="L130" s="183"/>
      <c r="M130" s="183" t="s">
        <v>1695</v>
      </c>
      <c r="N130" s="183" t="s">
        <v>1742</v>
      </c>
    </row>
    <row r="131" spans="1:14" s="344" customFormat="1" ht="202.5" customHeight="1">
      <c r="A131" s="183">
        <v>226</v>
      </c>
      <c r="B131" s="329" t="s">
        <v>32</v>
      </c>
      <c r="C131" s="329" t="s">
        <v>33</v>
      </c>
      <c r="D131" s="329" t="s">
        <v>1219</v>
      </c>
      <c r="E131" s="329" t="s">
        <v>1215</v>
      </c>
      <c r="F131" s="356" t="s">
        <v>1220</v>
      </c>
      <c r="G131" s="593" t="s">
        <v>610</v>
      </c>
      <c r="H131" s="358">
        <v>36</v>
      </c>
      <c r="I131" s="357">
        <f t="shared" si="7"/>
        <v>75012500</v>
      </c>
      <c r="J131" s="366">
        <v>17000000</v>
      </c>
      <c r="K131" s="183" t="s">
        <v>62</v>
      </c>
      <c r="L131" s="468"/>
      <c r="M131" s="468"/>
      <c r="N131" s="468"/>
    </row>
    <row r="132" spans="1:14" ht="87.75" customHeight="1">
      <c r="A132" s="183">
        <v>234</v>
      </c>
      <c r="B132" s="183" t="s">
        <v>43</v>
      </c>
      <c r="C132" s="183" t="s">
        <v>44</v>
      </c>
      <c r="D132" s="183" t="s">
        <v>1247</v>
      </c>
      <c r="E132" s="183" t="s">
        <v>1245</v>
      </c>
      <c r="F132" s="190" t="s">
        <v>1248</v>
      </c>
      <c r="G132" s="593" t="s">
        <v>610</v>
      </c>
      <c r="H132" s="183">
        <v>60</v>
      </c>
      <c r="I132" s="206">
        <f>J132*4.4125</f>
        <v>8825000</v>
      </c>
      <c r="J132" s="206">
        <v>2000000</v>
      </c>
      <c r="K132" s="183" t="s">
        <v>1249</v>
      </c>
      <c r="L132" s="594"/>
      <c r="M132" s="594"/>
      <c r="N132" s="594"/>
    </row>
    <row r="133" spans="1:14" s="176" customFormat="1" ht="70.5" customHeight="1">
      <c r="A133" s="606">
        <v>237</v>
      </c>
      <c r="B133" s="183" t="s">
        <v>43</v>
      </c>
      <c r="C133" s="183" t="s">
        <v>44</v>
      </c>
      <c r="D133" s="361" t="s">
        <v>1257</v>
      </c>
      <c r="E133" s="188" t="s">
        <v>1063</v>
      </c>
      <c r="F133" s="188" t="s">
        <v>1258</v>
      </c>
      <c r="G133" s="188" t="s">
        <v>72</v>
      </c>
      <c r="H133" s="188">
        <v>16</v>
      </c>
      <c r="I133" s="239">
        <v>7241087</v>
      </c>
      <c r="J133" s="239">
        <v>1641040</v>
      </c>
      <c r="K133" s="188" t="s">
        <v>16</v>
      </c>
      <c r="L133" s="467"/>
      <c r="M133" s="467"/>
      <c r="N133" s="467"/>
    </row>
    <row r="134" spans="1:14" ht="64.5" customHeight="1">
      <c r="A134" s="183">
        <v>238</v>
      </c>
      <c r="B134" s="183" t="s">
        <v>43</v>
      </c>
      <c r="C134" s="183" t="s">
        <v>44</v>
      </c>
      <c r="D134" s="362" t="s">
        <v>1259</v>
      </c>
      <c r="E134" s="183" t="s">
        <v>726</v>
      </c>
      <c r="F134" s="188" t="s">
        <v>1260</v>
      </c>
      <c r="G134" s="593" t="s">
        <v>610</v>
      </c>
      <c r="H134" s="188">
        <v>24</v>
      </c>
      <c r="I134" s="239">
        <v>6600000</v>
      </c>
      <c r="J134" s="239">
        <v>1483146</v>
      </c>
      <c r="K134" s="183" t="s">
        <v>62</v>
      </c>
      <c r="L134" s="594"/>
      <c r="M134" s="594"/>
      <c r="N134" s="594"/>
    </row>
    <row r="135" spans="1:14" ht="69" customHeight="1">
      <c r="A135" s="183">
        <v>239</v>
      </c>
      <c r="B135" s="183" t="s">
        <v>43</v>
      </c>
      <c r="C135" s="183" t="s">
        <v>44</v>
      </c>
      <c r="D135" s="362" t="s">
        <v>1734</v>
      </c>
      <c r="E135" s="183" t="s">
        <v>726</v>
      </c>
      <c r="F135" s="188" t="s">
        <v>1260</v>
      </c>
      <c r="G135" s="593" t="s">
        <v>610</v>
      </c>
      <c r="H135" s="188">
        <v>12</v>
      </c>
      <c r="I135" s="239">
        <v>4500000</v>
      </c>
      <c r="J135" s="239">
        <v>1011235</v>
      </c>
      <c r="K135" s="183" t="s">
        <v>62</v>
      </c>
      <c r="L135" s="594"/>
      <c r="M135" s="594"/>
      <c r="N135" s="594"/>
    </row>
    <row r="136" spans="1:14" ht="69" customHeight="1">
      <c r="A136" s="183">
        <v>240</v>
      </c>
      <c r="B136" s="183" t="s">
        <v>43</v>
      </c>
      <c r="C136" s="183" t="s">
        <v>44</v>
      </c>
      <c r="D136" s="362" t="s">
        <v>1261</v>
      </c>
      <c r="E136" s="183" t="s">
        <v>726</v>
      </c>
      <c r="F136" s="188" t="s">
        <v>1260</v>
      </c>
      <c r="G136" s="593" t="s">
        <v>610</v>
      </c>
      <c r="H136" s="188">
        <v>24</v>
      </c>
      <c r="I136" s="239">
        <v>6600000</v>
      </c>
      <c r="J136" s="239">
        <v>1483146</v>
      </c>
      <c r="K136" s="183" t="s">
        <v>62</v>
      </c>
      <c r="L136" s="594"/>
      <c r="M136" s="594"/>
      <c r="N136" s="594"/>
    </row>
    <row r="137" spans="1:14" ht="63.75" customHeight="1">
      <c r="A137" s="183">
        <v>241</v>
      </c>
      <c r="B137" s="183" t="s">
        <v>43</v>
      </c>
      <c r="C137" s="183" t="s">
        <v>44</v>
      </c>
      <c r="D137" s="362" t="s">
        <v>1262</v>
      </c>
      <c r="E137" s="183" t="s">
        <v>726</v>
      </c>
      <c r="F137" s="188" t="s">
        <v>1260</v>
      </c>
      <c r="G137" s="593" t="s">
        <v>610</v>
      </c>
      <c r="H137" s="188">
        <v>18</v>
      </c>
      <c r="I137" s="239">
        <v>4500000</v>
      </c>
      <c r="J137" s="239">
        <v>1011235</v>
      </c>
      <c r="K137" s="183" t="s">
        <v>62</v>
      </c>
      <c r="L137" s="594"/>
      <c r="M137" s="594"/>
      <c r="N137" s="594"/>
    </row>
    <row r="138" spans="1:14" s="300" customFormat="1" ht="70.5" customHeight="1">
      <c r="A138" s="183">
        <v>242</v>
      </c>
      <c r="B138" s="592" t="s">
        <v>43</v>
      </c>
      <c r="C138" s="592" t="s">
        <v>44</v>
      </c>
      <c r="D138" s="363" t="s">
        <v>1689</v>
      </c>
      <c r="E138" s="593" t="s">
        <v>1263</v>
      </c>
      <c r="F138" s="225" t="s">
        <v>1264</v>
      </c>
      <c r="G138" s="593" t="s">
        <v>778</v>
      </c>
      <c r="H138" s="593">
        <v>16</v>
      </c>
      <c r="I138" s="239">
        <f>25211100*1.2</f>
        <v>30253320</v>
      </c>
      <c r="J138" s="239">
        <f>I138/4.4215</f>
        <v>6842320.4794752914</v>
      </c>
      <c r="K138" s="183" t="s">
        <v>1691</v>
      </c>
      <c r="L138" s="494"/>
      <c r="M138" s="183" t="s">
        <v>1690</v>
      </c>
      <c r="N138" s="494"/>
    </row>
    <row r="139" spans="1:14" s="176" customFormat="1" ht="75" customHeight="1">
      <c r="A139" s="183">
        <v>243</v>
      </c>
      <c r="B139" s="183" t="s">
        <v>43</v>
      </c>
      <c r="C139" s="183" t="s">
        <v>44</v>
      </c>
      <c r="D139" s="361" t="s">
        <v>1265</v>
      </c>
      <c r="E139" s="188" t="s">
        <v>1059</v>
      </c>
      <c r="F139" s="188" t="s">
        <v>1266</v>
      </c>
      <c r="G139" s="188" t="s">
        <v>704</v>
      </c>
      <c r="H139" s="188">
        <v>8</v>
      </c>
      <c r="I139" s="239">
        <v>639200</v>
      </c>
      <c r="J139" s="239">
        <v>144861</v>
      </c>
      <c r="K139" s="188" t="s">
        <v>16</v>
      </c>
      <c r="L139" s="467"/>
      <c r="M139" s="467"/>
      <c r="N139" s="467"/>
    </row>
    <row r="140" spans="1:14" ht="66" customHeight="1">
      <c r="A140" s="183">
        <v>244</v>
      </c>
      <c r="B140" s="183" t="s">
        <v>43</v>
      </c>
      <c r="C140" s="183" t="s">
        <v>44</v>
      </c>
      <c r="D140" s="361" t="s">
        <v>1267</v>
      </c>
      <c r="E140" s="188" t="s">
        <v>1059</v>
      </c>
      <c r="F140" s="183" t="s">
        <v>1268</v>
      </c>
      <c r="G140" s="593" t="s">
        <v>610</v>
      </c>
      <c r="H140" s="188">
        <v>24</v>
      </c>
      <c r="I140" s="239">
        <v>8900000</v>
      </c>
      <c r="J140" s="239">
        <v>2000000</v>
      </c>
      <c r="K140" s="183" t="s">
        <v>1224</v>
      </c>
      <c r="L140" s="594"/>
      <c r="M140" s="183" t="s">
        <v>1692</v>
      </c>
      <c r="N140" s="594"/>
    </row>
    <row r="141" spans="1:14" s="176" customFormat="1" ht="96" customHeight="1">
      <c r="A141" s="183">
        <v>245</v>
      </c>
      <c r="B141" s="183" t="s">
        <v>43</v>
      </c>
      <c r="C141" s="183" t="s">
        <v>44</v>
      </c>
      <c r="D141" s="361" t="s">
        <v>1269</v>
      </c>
      <c r="E141" s="188" t="s">
        <v>1059</v>
      </c>
      <c r="F141" s="346" t="s">
        <v>1270</v>
      </c>
      <c r="G141" s="188" t="s">
        <v>704</v>
      </c>
      <c r="H141" s="188">
        <v>10</v>
      </c>
      <c r="I141" s="239">
        <v>1264750</v>
      </c>
      <c r="J141" s="239">
        <v>286629</v>
      </c>
      <c r="K141" s="188" t="s">
        <v>16</v>
      </c>
      <c r="L141" s="467"/>
      <c r="M141" s="467"/>
      <c r="N141" s="467"/>
    </row>
    <row r="142" spans="1:14" s="176" customFormat="1" ht="57.75" customHeight="1">
      <c r="A142" s="183">
        <v>246</v>
      </c>
      <c r="B142" s="183" t="s">
        <v>43</v>
      </c>
      <c r="C142" s="183" t="s">
        <v>44</v>
      </c>
      <c r="D142" s="361" t="s">
        <v>1271</v>
      </c>
      <c r="E142" s="188" t="s">
        <v>1059</v>
      </c>
      <c r="F142" s="346" t="s">
        <v>1272</v>
      </c>
      <c r="G142" s="188" t="s">
        <v>704</v>
      </c>
      <c r="H142" s="188">
        <v>20</v>
      </c>
      <c r="I142" s="239">
        <v>4009968</v>
      </c>
      <c r="J142" s="239">
        <v>908775</v>
      </c>
      <c r="K142" s="188" t="s">
        <v>1273</v>
      </c>
      <c r="L142" s="467"/>
      <c r="M142" s="467"/>
      <c r="N142" s="467"/>
    </row>
    <row r="143" spans="1:14" s="365" customFormat="1" ht="63.75" customHeight="1">
      <c r="A143" s="183">
        <v>247</v>
      </c>
      <c r="B143" s="592" t="s">
        <v>43</v>
      </c>
      <c r="C143" s="592" t="s">
        <v>44</v>
      </c>
      <c r="D143" s="598" t="s">
        <v>1274</v>
      </c>
      <c r="E143" s="188" t="s">
        <v>1059</v>
      </c>
      <c r="F143" s="364" t="s">
        <v>1272</v>
      </c>
      <c r="G143" s="593" t="s">
        <v>1164</v>
      </c>
      <c r="H143" s="188">
        <v>18</v>
      </c>
      <c r="I143" s="593" t="s">
        <v>1275</v>
      </c>
      <c r="J143" s="593" t="s">
        <v>1276</v>
      </c>
      <c r="K143" s="188" t="s">
        <v>1273</v>
      </c>
      <c r="L143" s="546"/>
      <c r="M143" s="546"/>
      <c r="N143" s="546"/>
    </row>
    <row r="144" spans="1:14" s="344" customFormat="1" ht="95.25" customHeight="1">
      <c r="A144" s="183">
        <v>248</v>
      </c>
      <c r="B144" s="183" t="s">
        <v>43</v>
      </c>
      <c r="C144" s="183" t="s">
        <v>44</v>
      </c>
      <c r="D144" s="363" t="s">
        <v>1702</v>
      </c>
      <c r="E144" s="593" t="s">
        <v>1063</v>
      </c>
      <c r="F144" s="225" t="s">
        <v>1277</v>
      </c>
      <c r="G144" s="593" t="s">
        <v>1601</v>
      </c>
      <c r="H144" s="593">
        <v>28</v>
      </c>
      <c r="I144" s="366">
        <f>J144*4.4215</f>
        <v>65169806.107000001</v>
      </c>
      <c r="J144" s="366">
        <v>14739298</v>
      </c>
      <c r="K144" s="593" t="s">
        <v>1688</v>
      </c>
      <c r="L144" s="468"/>
      <c r="M144" s="593" t="s">
        <v>1701</v>
      </c>
      <c r="N144" s="468"/>
    </row>
    <row r="145" spans="1:14" s="343" customFormat="1" ht="75" customHeight="1">
      <c r="A145" s="183">
        <v>249</v>
      </c>
      <c r="B145" s="183" t="s">
        <v>43</v>
      </c>
      <c r="C145" s="183" t="s">
        <v>44</v>
      </c>
      <c r="D145" s="361" t="s">
        <v>1278</v>
      </c>
      <c r="E145" s="188" t="s">
        <v>1059</v>
      </c>
      <c r="F145" s="188" t="s">
        <v>1279</v>
      </c>
      <c r="G145" s="188" t="s">
        <v>1554</v>
      </c>
      <c r="H145" s="188">
        <v>7</v>
      </c>
      <c r="I145" s="239">
        <v>139504</v>
      </c>
      <c r="J145" s="239">
        <v>31616</v>
      </c>
      <c r="K145" s="188" t="s">
        <v>16</v>
      </c>
      <c r="L145" s="543"/>
      <c r="M145" s="543"/>
      <c r="N145" s="543"/>
    </row>
    <row r="146" spans="1:14" s="343" customFormat="1" ht="72.75" customHeight="1">
      <c r="A146" s="460"/>
      <c r="B146" s="460" t="s">
        <v>43</v>
      </c>
      <c r="C146" s="460" t="s">
        <v>44</v>
      </c>
      <c r="D146" s="460" t="s">
        <v>1699</v>
      </c>
      <c r="E146" s="460" t="s">
        <v>1063</v>
      </c>
      <c r="F146" s="460" t="s">
        <v>1277</v>
      </c>
      <c r="G146" s="460" t="s">
        <v>711</v>
      </c>
      <c r="H146" s="460">
        <v>24</v>
      </c>
      <c r="I146" s="561">
        <f>J146*4.4125</f>
        <v>8825000</v>
      </c>
      <c r="J146" s="561">
        <v>2000000</v>
      </c>
      <c r="K146" s="460" t="s">
        <v>1691</v>
      </c>
      <c r="L146" s="460"/>
      <c r="M146" s="460" t="s">
        <v>1704</v>
      </c>
      <c r="N146" s="460" t="s">
        <v>1739</v>
      </c>
    </row>
    <row r="147" spans="1:14" s="343" customFormat="1" ht="84" customHeight="1">
      <c r="A147" s="460"/>
      <c r="B147" s="460" t="s">
        <v>43</v>
      </c>
      <c r="C147" s="460" t="s">
        <v>44</v>
      </c>
      <c r="D147" s="460" t="s">
        <v>1700</v>
      </c>
      <c r="E147" s="460" t="s">
        <v>1063</v>
      </c>
      <c r="F147" s="460" t="s">
        <v>1277</v>
      </c>
      <c r="G147" s="460" t="s">
        <v>711</v>
      </c>
      <c r="H147" s="460">
        <v>24</v>
      </c>
      <c r="I147" s="561">
        <f>J147*4.4125</f>
        <v>8825000</v>
      </c>
      <c r="J147" s="561">
        <v>2000000</v>
      </c>
      <c r="K147" s="460" t="s">
        <v>1691</v>
      </c>
      <c r="L147" s="460"/>
      <c r="M147" s="460" t="s">
        <v>1705</v>
      </c>
      <c r="N147" s="460" t="s">
        <v>1739</v>
      </c>
    </row>
    <row r="148" spans="1:14" s="176" customFormat="1" ht="66" customHeight="1">
      <c r="A148" s="598">
        <v>282</v>
      </c>
      <c r="B148" s="598" t="s">
        <v>39</v>
      </c>
      <c r="C148" s="598" t="s">
        <v>40</v>
      </c>
      <c r="D148" s="598" t="s">
        <v>1365</v>
      </c>
      <c r="E148" s="598" t="s">
        <v>1059</v>
      </c>
      <c r="F148" s="598" t="s">
        <v>1366</v>
      </c>
      <c r="G148" s="598" t="s">
        <v>1164</v>
      </c>
      <c r="H148" s="598">
        <v>14</v>
      </c>
      <c r="I148" s="288">
        <f>J148*4.4125</f>
        <v>3529999.9999999995</v>
      </c>
      <c r="J148" s="288">
        <v>800000</v>
      </c>
      <c r="K148" s="183" t="s">
        <v>1713</v>
      </c>
      <c r="L148" s="467"/>
      <c r="M148" s="467"/>
      <c r="N148" s="467"/>
    </row>
    <row r="149" spans="1:14" s="176" customFormat="1" ht="60" customHeight="1">
      <c r="A149" s="598">
        <v>283</v>
      </c>
      <c r="B149" s="598" t="s">
        <v>39</v>
      </c>
      <c r="C149" s="598" t="s">
        <v>40</v>
      </c>
      <c r="D149" s="598" t="s">
        <v>1367</v>
      </c>
      <c r="E149" s="598" t="s">
        <v>1059</v>
      </c>
      <c r="F149" s="598" t="s">
        <v>1366</v>
      </c>
      <c r="G149" s="598" t="s">
        <v>1164</v>
      </c>
      <c r="H149" s="598">
        <v>12</v>
      </c>
      <c r="I149" s="288">
        <v>4500000</v>
      </c>
      <c r="J149" s="288">
        <v>1000000</v>
      </c>
      <c r="K149" s="183" t="s">
        <v>1712</v>
      </c>
      <c r="L149" s="467"/>
      <c r="M149" s="467"/>
      <c r="N149" s="467"/>
    </row>
    <row r="150" spans="1:14" s="191" customFormat="1" ht="82.5" customHeight="1">
      <c r="A150" s="599">
        <v>297</v>
      </c>
      <c r="B150" s="228" t="s">
        <v>39</v>
      </c>
      <c r="C150" s="228" t="s">
        <v>40</v>
      </c>
      <c r="D150" s="187" t="s">
        <v>1416</v>
      </c>
      <c r="E150" s="187" t="s">
        <v>986</v>
      </c>
      <c r="F150" s="382" t="s">
        <v>1603</v>
      </c>
      <c r="G150" s="593" t="s">
        <v>610</v>
      </c>
      <c r="H150" s="228">
        <v>36</v>
      </c>
      <c r="I150" s="387">
        <v>267600000</v>
      </c>
      <c r="J150" s="545">
        <v>60645892</v>
      </c>
      <c r="K150" s="193" t="s">
        <v>988</v>
      </c>
      <c r="L150" s="193"/>
      <c r="M150" s="522"/>
      <c r="N150" s="522"/>
    </row>
    <row r="151" spans="1:14" s="191" customFormat="1" ht="58.5" customHeight="1">
      <c r="A151" s="599">
        <v>298</v>
      </c>
      <c r="B151" s="228" t="s">
        <v>39</v>
      </c>
      <c r="C151" s="228" t="s">
        <v>40</v>
      </c>
      <c r="D151" s="187" t="s">
        <v>1417</v>
      </c>
      <c r="E151" s="187" t="s">
        <v>986</v>
      </c>
      <c r="F151" s="205" t="s">
        <v>1604</v>
      </c>
      <c r="G151" s="593" t="s">
        <v>610</v>
      </c>
      <c r="H151" s="228">
        <v>24</v>
      </c>
      <c r="I151" s="387">
        <v>13380000</v>
      </c>
      <c r="J151" s="545">
        <v>3032295</v>
      </c>
      <c r="K151" s="193" t="s">
        <v>988</v>
      </c>
      <c r="L151" s="193"/>
      <c r="M151" s="522"/>
      <c r="N151" s="522"/>
    </row>
    <row r="152" spans="1:14" s="388" customFormat="1" ht="121.5" customHeight="1">
      <c r="A152" s="598">
        <v>299</v>
      </c>
      <c r="B152" s="228" t="s">
        <v>39</v>
      </c>
      <c r="C152" s="228" t="s">
        <v>40</v>
      </c>
      <c r="D152" s="346" t="s">
        <v>1418</v>
      </c>
      <c r="E152" s="188" t="s">
        <v>1023</v>
      </c>
      <c r="F152" s="339" t="s">
        <v>1605</v>
      </c>
      <c r="G152" s="593" t="s">
        <v>610</v>
      </c>
      <c r="H152" s="188" t="s">
        <v>1419</v>
      </c>
      <c r="I152" s="206" t="s">
        <v>660</v>
      </c>
      <c r="J152" s="206" t="s">
        <v>660</v>
      </c>
      <c r="K152" s="188" t="s">
        <v>1420</v>
      </c>
      <c r="L152" s="188"/>
      <c r="M152" s="549"/>
      <c r="N152" s="549"/>
    </row>
    <row r="153" spans="1:14" s="176" customFormat="1" ht="111.75" customHeight="1">
      <c r="A153" s="598">
        <v>300</v>
      </c>
      <c r="B153" s="187" t="s">
        <v>39</v>
      </c>
      <c r="C153" s="283" t="s">
        <v>40</v>
      </c>
      <c r="D153" s="188" t="s">
        <v>274</v>
      </c>
      <c r="E153" s="188" t="s">
        <v>1023</v>
      </c>
      <c r="F153" s="339" t="s">
        <v>1421</v>
      </c>
      <c r="G153" s="188" t="s">
        <v>1679</v>
      </c>
      <c r="H153" s="188">
        <v>18</v>
      </c>
      <c r="I153" s="239">
        <v>14869333</v>
      </c>
      <c r="J153" s="239">
        <f>I153/4.4125</f>
        <v>3369820.5099150143</v>
      </c>
      <c r="K153" s="188" t="s">
        <v>16</v>
      </c>
      <c r="L153" s="188"/>
      <c r="M153" s="188" t="s">
        <v>1677</v>
      </c>
      <c r="N153" s="467"/>
    </row>
    <row r="154" spans="1:14" s="176" customFormat="1" ht="35.25" customHeight="1">
      <c r="A154" s="598">
        <v>301</v>
      </c>
      <c r="B154" s="219" t="s">
        <v>39</v>
      </c>
      <c r="C154" s="307" t="s">
        <v>40</v>
      </c>
      <c r="D154" s="188" t="s">
        <v>277</v>
      </c>
      <c r="E154" s="188" t="s">
        <v>1023</v>
      </c>
      <c r="F154" s="188" t="s">
        <v>278</v>
      </c>
      <c r="G154" s="188" t="s">
        <v>1679</v>
      </c>
      <c r="H154" s="188">
        <v>18</v>
      </c>
      <c r="I154" s="239">
        <v>6551510</v>
      </c>
      <c r="J154" s="239">
        <f>I154/4.4125</f>
        <v>1484761.4730878188</v>
      </c>
      <c r="K154" s="188" t="s">
        <v>16</v>
      </c>
      <c r="L154" s="188"/>
      <c r="M154" s="188" t="s">
        <v>1678</v>
      </c>
      <c r="N154" s="188" t="s">
        <v>1681</v>
      </c>
    </row>
    <row r="155" spans="1:14" s="176" customFormat="1" ht="120.75" customHeight="1">
      <c r="A155" s="562">
        <v>302</v>
      </c>
      <c r="B155" s="563" t="s">
        <v>39</v>
      </c>
      <c r="C155" s="564" t="s">
        <v>40</v>
      </c>
      <c r="D155" s="476" t="s">
        <v>282</v>
      </c>
      <c r="E155" s="476" t="s">
        <v>1023</v>
      </c>
      <c r="F155" s="476" t="s">
        <v>1608</v>
      </c>
      <c r="G155" s="476" t="s">
        <v>1609</v>
      </c>
      <c r="H155" s="476">
        <v>12</v>
      </c>
      <c r="I155" s="565">
        <v>10230358.5</v>
      </c>
      <c r="J155" s="565">
        <v>2318494.84</v>
      </c>
      <c r="K155" s="476" t="s">
        <v>16</v>
      </c>
      <c r="L155" s="476"/>
      <c r="M155" s="566"/>
      <c r="N155" s="476" t="s">
        <v>1738</v>
      </c>
    </row>
    <row r="156" spans="1:14" s="176" customFormat="1" ht="95.25" customHeight="1">
      <c r="A156" s="598">
        <v>303</v>
      </c>
      <c r="B156" s="219" t="s">
        <v>39</v>
      </c>
      <c r="C156" s="307" t="s">
        <v>40</v>
      </c>
      <c r="D156" s="188" t="s">
        <v>283</v>
      </c>
      <c r="E156" s="188" t="s">
        <v>1023</v>
      </c>
      <c r="F156" s="188" t="s">
        <v>1610</v>
      </c>
      <c r="G156" s="188" t="s">
        <v>1680</v>
      </c>
      <c r="H156" s="188">
        <v>6</v>
      </c>
      <c r="I156" s="239">
        <v>1668850</v>
      </c>
      <c r="J156" s="239">
        <v>378209.63</v>
      </c>
      <c r="K156" s="188" t="s">
        <v>16</v>
      </c>
      <c r="L156" s="188"/>
      <c r="M156" s="188" t="s">
        <v>1678</v>
      </c>
      <c r="N156" s="467"/>
    </row>
    <row r="157" spans="1:14" s="322" customFormat="1" ht="195" customHeight="1">
      <c r="A157" s="598">
        <v>304</v>
      </c>
      <c r="B157" s="188" t="s">
        <v>287</v>
      </c>
      <c r="C157" s="188" t="s">
        <v>86</v>
      </c>
      <c r="D157" s="188" t="s">
        <v>1422</v>
      </c>
      <c r="E157" s="188" t="s">
        <v>1423</v>
      </c>
      <c r="F157" s="339" t="s">
        <v>1424</v>
      </c>
      <c r="G157" s="593" t="s">
        <v>610</v>
      </c>
      <c r="H157" s="188" t="s">
        <v>1425</v>
      </c>
      <c r="I157" s="239" t="s">
        <v>660</v>
      </c>
      <c r="J157" s="239" t="s">
        <v>660</v>
      </c>
      <c r="K157" s="389" t="s">
        <v>1138</v>
      </c>
      <c r="L157" s="389"/>
      <c r="M157" s="389" t="s">
        <v>1682</v>
      </c>
      <c r="N157" s="389"/>
    </row>
    <row r="158" spans="1:14" s="176" customFormat="1" ht="61.5" customHeight="1">
      <c r="A158" s="562">
        <v>306</v>
      </c>
      <c r="B158" s="563" t="s">
        <v>39</v>
      </c>
      <c r="C158" s="564" t="s">
        <v>40</v>
      </c>
      <c r="D158" s="588" t="s">
        <v>268</v>
      </c>
      <c r="E158" s="476" t="s">
        <v>1023</v>
      </c>
      <c r="F158" s="578" t="s">
        <v>1428</v>
      </c>
      <c r="G158" s="579" t="s">
        <v>610</v>
      </c>
      <c r="H158" s="476">
        <v>18</v>
      </c>
      <c r="I158" s="565">
        <v>19000000</v>
      </c>
      <c r="J158" s="565">
        <f>I158/4.4125</f>
        <v>4305949.0084985839</v>
      </c>
      <c r="K158" s="476" t="s">
        <v>1429</v>
      </c>
      <c r="L158" s="476"/>
      <c r="M158" s="566"/>
      <c r="N158" s="476" t="s">
        <v>1738</v>
      </c>
    </row>
    <row r="159" spans="1:14" s="176" customFormat="1" ht="99.75" customHeight="1">
      <c r="A159" s="562">
        <v>307</v>
      </c>
      <c r="B159" s="563" t="s">
        <v>39</v>
      </c>
      <c r="C159" s="564" t="s">
        <v>40</v>
      </c>
      <c r="D159" s="476" t="s">
        <v>271</v>
      </c>
      <c r="E159" s="476" t="s">
        <v>1430</v>
      </c>
      <c r="F159" s="578" t="s">
        <v>1428</v>
      </c>
      <c r="G159" s="579" t="s">
        <v>610</v>
      </c>
      <c r="H159" s="476">
        <v>18</v>
      </c>
      <c r="I159" s="565" t="s">
        <v>273</v>
      </c>
      <c r="J159" s="565">
        <v>2940178.67</v>
      </c>
      <c r="K159" s="476" t="s">
        <v>1429</v>
      </c>
      <c r="L159" s="476"/>
      <c r="M159" s="566"/>
      <c r="N159" s="476" t="s">
        <v>1738</v>
      </c>
    </row>
    <row r="160" spans="1:14" s="176" customFormat="1" ht="115.5" customHeight="1">
      <c r="A160" s="562">
        <v>308</v>
      </c>
      <c r="B160" s="563" t="s">
        <v>39</v>
      </c>
      <c r="C160" s="564" t="s">
        <v>40</v>
      </c>
      <c r="D160" s="476" t="s">
        <v>280</v>
      </c>
      <c r="E160" s="476" t="s">
        <v>272</v>
      </c>
      <c r="F160" s="578" t="s">
        <v>1431</v>
      </c>
      <c r="G160" s="579" t="s">
        <v>610</v>
      </c>
      <c r="H160" s="476">
        <v>12</v>
      </c>
      <c r="I160" s="565">
        <v>1200000</v>
      </c>
      <c r="J160" s="565">
        <f>I160/4.4125</f>
        <v>271954.67422096321</v>
      </c>
      <c r="K160" s="476" t="s">
        <v>62</v>
      </c>
      <c r="L160" s="476"/>
      <c r="M160" s="566"/>
      <c r="N160" s="476" t="s">
        <v>1738</v>
      </c>
    </row>
    <row r="161" spans="1:14" s="322" customFormat="1" ht="98.25" customHeight="1">
      <c r="A161" s="598">
        <v>313</v>
      </c>
      <c r="B161" s="183" t="s">
        <v>32</v>
      </c>
      <c r="C161" s="183" t="s">
        <v>33</v>
      </c>
      <c r="D161" s="188" t="s">
        <v>1442</v>
      </c>
      <c r="E161" s="188" t="s">
        <v>726</v>
      </c>
      <c r="F161" s="339" t="s">
        <v>1443</v>
      </c>
      <c r="G161" s="188" t="s">
        <v>1414</v>
      </c>
      <c r="H161" s="188">
        <v>60</v>
      </c>
      <c r="I161" s="239">
        <v>5000000</v>
      </c>
      <c r="J161" s="239">
        <v>1133144</v>
      </c>
      <c r="K161" s="183" t="s">
        <v>1444</v>
      </c>
      <c r="L161" s="183"/>
      <c r="M161" s="541"/>
      <c r="N161" s="541"/>
    </row>
    <row r="162" spans="1:14" ht="61.5" customHeight="1">
      <c r="A162" s="391">
        <v>316</v>
      </c>
      <c r="B162" s="183" t="s">
        <v>32</v>
      </c>
      <c r="C162" s="183" t="s">
        <v>33</v>
      </c>
      <c r="D162" s="183" t="s">
        <v>1449</v>
      </c>
      <c r="E162" s="183" t="s">
        <v>140</v>
      </c>
      <c r="F162" s="190" t="s">
        <v>1450</v>
      </c>
      <c r="G162" s="183" t="s">
        <v>1554</v>
      </c>
      <c r="H162" s="183">
        <v>28</v>
      </c>
      <c r="I162" s="206">
        <v>5156413</v>
      </c>
      <c r="J162" s="206">
        <v>1168592</v>
      </c>
      <c r="K162" s="183" t="s">
        <v>16</v>
      </c>
      <c r="L162" s="183"/>
      <c r="M162" s="594"/>
      <c r="N162" s="594"/>
    </row>
    <row r="163" spans="1:14" ht="162" customHeight="1">
      <c r="A163" s="209">
        <v>318</v>
      </c>
      <c r="B163" s="183" t="s">
        <v>32</v>
      </c>
      <c r="C163" s="183" t="s">
        <v>33</v>
      </c>
      <c r="D163" s="593" t="s">
        <v>295</v>
      </c>
      <c r="E163" s="593" t="s">
        <v>1455</v>
      </c>
      <c r="F163" s="210" t="s">
        <v>1748</v>
      </c>
      <c r="G163" s="593" t="s">
        <v>1457</v>
      </c>
      <c r="H163" s="593" t="s">
        <v>1684</v>
      </c>
      <c r="I163" s="396">
        <v>6332000</v>
      </c>
      <c r="J163" s="396">
        <v>1435014</v>
      </c>
      <c r="K163" s="593" t="s">
        <v>1686</v>
      </c>
      <c r="L163" s="593"/>
      <c r="M163" s="593" t="s">
        <v>1685</v>
      </c>
      <c r="N163" s="593"/>
    </row>
    <row r="164" spans="1:14" s="248" customFormat="1" ht="249" customHeight="1">
      <c r="A164" s="595">
        <v>321</v>
      </c>
      <c r="B164" s="595" t="s">
        <v>32</v>
      </c>
      <c r="C164" s="595" t="s">
        <v>33</v>
      </c>
      <c r="D164" s="243" t="s">
        <v>1464</v>
      </c>
      <c r="E164" s="243" t="s">
        <v>1465</v>
      </c>
      <c r="F164" s="246" t="s">
        <v>1466</v>
      </c>
      <c r="G164" s="243" t="s">
        <v>594</v>
      </c>
      <c r="H164" s="243">
        <v>24</v>
      </c>
      <c r="I164" s="257">
        <v>66187500</v>
      </c>
      <c r="J164" s="276">
        <v>15000000</v>
      </c>
      <c r="K164" s="595" t="s">
        <v>1467</v>
      </c>
      <c r="L164" s="595"/>
      <c r="M164" s="475"/>
      <c r="N164" s="475"/>
    </row>
    <row r="165" spans="1:14" ht="180" customHeight="1">
      <c r="A165" s="209">
        <v>322</v>
      </c>
      <c r="B165" s="183" t="s">
        <v>32</v>
      </c>
      <c r="C165" s="183" t="s">
        <v>33</v>
      </c>
      <c r="D165" s="187" t="s">
        <v>1468</v>
      </c>
      <c r="E165" s="187" t="s">
        <v>1469</v>
      </c>
      <c r="F165" s="205" t="s">
        <v>1470</v>
      </c>
      <c r="G165" s="187" t="s">
        <v>594</v>
      </c>
      <c r="H165" s="187">
        <v>24</v>
      </c>
      <c r="I165" s="196">
        <f>J165*4.4125</f>
        <v>286812500</v>
      </c>
      <c r="J165" s="206">
        <v>65000000</v>
      </c>
      <c r="K165" s="183" t="s">
        <v>1471</v>
      </c>
      <c r="L165" s="183"/>
      <c r="M165" s="594"/>
      <c r="N165" s="594"/>
    </row>
    <row r="166" spans="1:14" ht="230.25" customHeight="1">
      <c r="A166" s="595">
        <v>323</v>
      </c>
      <c r="B166" s="183" t="s">
        <v>32</v>
      </c>
      <c r="C166" s="183" t="s">
        <v>33</v>
      </c>
      <c r="D166" s="187" t="s">
        <v>1472</v>
      </c>
      <c r="E166" s="187" t="s">
        <v>1465</v>
      </c>
      <c r="F166" s="205" t="s">
        <v>1473</v>
      </c>
      <c r="G166" s="187" t="s">
        <v>1474</v>
      </c>
      <c r="H166" s="187">
        <v>24</v>
      </c>
      <c r="I166" s="196">
        <v>55861370</v>
      </c>
      <c r="J166" s="206">
        <v>12659801</v>
      </c>
      <c r="K166" s="183" t="s">
        <v>1475</v>
      </c>
      <c r="L166" s="183"/>
      <c r="M166" s="594"/>
      <c r="N166" s="594"/>
    </row>
    <row r="167" spans="1:14" s="181" customFormat="1" ht="67.5" customHeight="1">
      <c r="A167" s="595">
        <v>333</v>
      </c>
      <c r="B167" s="381" t="s">
        <v>39</v>
      </c>
      <c r="C167" s="381" t="s">
        <v>40</v>
      </c>
      <c r="D167" s="593" t="s">
        <v>1493</v>
      </c>
      <c r="E167" s="593" t="s">
        <v>140</v>
      </c>
      <c r="F167" s="593" t="s">
        <v>1494</v>
      </c>
      <c r="G167" s="183" t="s">
        <v>594</v>
      </c>
      <c r="H167" s="593">
        <v>20</v>
      </c>
      <c r="I167" s="196">
        <v>9200000</v>
      </c>
      <c r="J167" s="396">
        <f>I167/4.4125</f>
        <v>2084985.8356940511</v>
      </c>
      <c r="K167" s="593" t="s">
        <v>16</v>
      </c>
      <c r="L167" s="593"/>
      <c r="M167" s="517"/>
      <c r="N167" s="517"/>
    </row>
    <row r="168" spans="1:14" s="181" customFormat="1" ht="91.5" customHeight="1">
      <c r="A168" s="787">
        <v>335</v>
      </c>
      <c r="B168" s="797" t="s">
        <v>39</v>
      </c>
      <c r="C168" s="797" t="s">
        <v>40</v>
      </c>
      <c r="D168" s="183" t="s">
        <v>1737</v>
      </c>
      <c r="E168" s="183" t="s">
        <v>1500</v>
      </c>
      <c r="F168" s="183" t="s">
        <v>1501</v>
      </c>
      <c r="G168" s="187" t="s">
        <v>594</v>
      </c>
      <c r="H168" s="183">
        <v>36</v>
      </c>
      <c r="I168" s="206">
        <v>353000000</v>
      </c>
      <c r="J168" s="206">
        <v>80000000</v>
      </c>
      <c r="K168" s="795" t="s">
        <v>62</v>
      </c>
      <c r="L168" s="795"/>
      <c r="M168" s="517"/>
      <c r="N168" s="206" t="s">
        <v>1736</v>
      </c>
    </row>
    <row r="169" spans="1:14" s="399" customFormat="1" ht="39.75" customHeight="1">
      <c r="A169" s="787"/>
      <c r="B169" s="797"/>
      <c r="C169" s="797"/>
      <c r="D169" s="351" t="s">
        <v>1502</v>
      </c>
      <c r="E169" s="351" t="s">
        <v>1503</v>
      </c>
      <c r="F169" s="351" t="s">
        <v>1504</v>
      </c>
      <c r="G169" s="397" t="s">
        <v>594</v>
      </c>
      <c r="H169" s="398">
        <v>36</v>
      </c>
      <c r="I169" s="353">
        <v>8920000</v>
      </c>
      <c r="J169" s="353">
        <v>2021530</v>
      </c>
      <c r="K169" s="795"/>
      <c r="L169" s="795"/>
      <c r="M169" s="551"/>
      <c r="N169" s="551"/>
    </row>
    <row r="170" spans="1:14" s="399" customFormat="1" ht="46.5" customHeight="1">
      <c r="A170" s="787"/>
      <c r="B170" s="797"/>
      <c r="C170" s="797"/>
      <c r="D170" s="351" t="s">
        <v>1505</v>
      </c>
      <c r="E170" s="351" t="s">
        <v>1506</v>
      </c>
      <c r="F170" s="351" t="s">
        <v>1507</v>
      </c>
      <c r="G170" s="397" t="s">
        <v>594</v>
      </c>
      <c r="H170" s="398">
        <v>24</v>
      </c>
      <c r="I170" s="400">
        <v>8920000</v>
      </c>
      <c r="J170" s="398" t="s">
        <v>1508</v>
      </c>
      <c r="K170" s="795"/>
      <c r="L170" s="795"/>
      <c r="M170" s="551"/>
      <c r="N170" s="551"/>
    </row>
    <row r="171" spans="1:14" s="402" customFormat="1" ht="85.5" customHeight="1">
      <c r="A171" s="790">
        <v>336</v>
      </c>
      <c r="B171" s="791" t="s">
        <v>39</v>
      </c>
      <c r="C171" s="791" t="s">
        <v>40</v>
      </c>
      <c r="D171" s="596" t="s">
        <v>1509</v>
      </c>
      <c r="E171" s="596" t="s">
        <v>1059</v>
      </c>
      <c r="F171" s="596" t="s">
        <v>301</v>
      </c>
      <c r="G171" s="596" t="s">
        <v>1510</v>
      </c>
      <c r="H171" s="596">
        <v>60</v>
      </c>
      <c r="I171" s="401">
        <v>220625000</v>
      </c>
      <c r="J171" s="401">
        <v>50000000</v>
      </c>
      <c r="K171" s="786" t="s">
        <v>62</v>
      </c>
      <c r="L171" s="786"/>
      <c r="M171" s="552"/>
      <c r="N171" s="552"/>
    </row>
    <row r="172" spans="1:14" s="399" customFormat="1" ht="50.25" customHeight="1">
      <c r="A172" s="790"/>
      <c r="B172" s="791"/>
      <c r="C172" s="791"/>
      <c r="D172" s="351" t="s">
        <v>1505</v>
      </c>
      <c r="E172" s="351" t="s">
        <v>1506</v>
      </c>
      <c r="F172" s="351" t="s">
        <v>1511</v>
      </c>
      <c r="G172" s="397" t="s">
        <v>594</v>
      </c>
      <c r="H172" s="398">
        <v>24</v>
      </c>
      <c r="I172" s="400">
        <v>8920000</v>
      </c>
      <c r="J172" s="398" t="s">
        <v>1508</v>
      </c>
      <c r="K172" s="786"/>
      <c r="L172" s="786"/>
      <c r="M172" s="551"/>
      <c r="N172" s="551"/>
    </row>
    <row r="173" spans="1:14" s="176" customFormat="1" ht="60" customHeight="1">
      <c r="A173" s="784">
        <v>337</v>
      </c>
      <c r="B173" s="793" t="s">
        <v>32</v>
      </c>
      <c r="C173" s="793" t="s">
        <v>40</v>
      </c>
      <c r="D173" s="188" t="s">
        <v>1512</v>
      </c>
      <c r="E173" s="188" t="s">
        <v>1063</v>
      </c>
      <c r="F173" s="188" t="s">
        <v>1513</v>
      </c>
      <c r="G173" s="188"/>
      <c r="H173" s="188"/>
      <c r="I173" s="239"/>
      <c r="J173" s="239"/>
      <c r="K173" s="786" t="s">
        <v>1446</v>
      </c>
      <c r="L173" s="786"/>
      <c r="M173" s="467"/>
      <c r="N173" s="467"/>
    </row>
    <row r="174" spans="1:14" s="407" customFormat="1" ht="54.75" customHeight="1">
      <c r="A174" s="792"/>
      <c r="B174" s="794"/>
      <c r="C174" s="793"/>
      <c r="D174" s="403" t="s">
        <v>1514</v>
      </c>
      <c r="E174" s="403" t="s">
        <v>1059</v>
      </c>
      <c r="F174" s="403" t="s">
        <v>1515</v>
      </c>
      <c r="G174" s="404" t="s">
        <v>1554</v>
      </c>
      <c r="H174" s="405">
        <v>6</v>
      </c>
      <c r="I174" s="406">
        <v>562707</v>
      </c>
      <c r="J174" s="406">
        <v>127526</v>
      </c>
      <c r="K174" s="786"/>
      <c r="L174" s="786"/>
      <c r="M174" s="553"/>
      <c r="N174" s="553"/>
    </row>
    <row r="175" spans="1:14" s="407" customFormat="1" ht="57" customHeight="1">
      <c r="A175" s="792"/>
      <c r="B175" s="794"/>
      <c r="C175" s="793"/>
      <c r="D175" s="403" t="s">
        <v>1516</v>
      </c>
      <c r="E175" s="403" t="s">
        <v>1059</v>
      </c>
      <c r="F175" s="403" t="s">
        <v>1517</v>
      </c>
      <c r="G175" s="404" t="s">
        <v>1554</v>
      </c>
      <c r="H175" s="405">
        <v>6</v>
      </c>
      <c r="I175" s="406">
        <v>363229</v>
      </c>
      <c r="J175" s="406">
        <v>82318</v>
      </c>
      <c r="K175" s="786"/>
      <c r="L175" s="786"/>
      <c r="M175" s="553"/>
      <c r="N175" s="553"/>
    </row>
    <row r="176" spans="1:14" s="272" customFormat="1" ht="45" customHeight="1">
      <c r="A176" s="784">
        <v>338</v>
      </c>
      <c r="B176" s="785" t="s">
        <v>39</v>
      </c>
      <c r="C176" s="785" t="s">
        <v>40</v>
      </c>
      <c r="D176" s="592" t="s">
        <v>1518</v>
      </c>
      <c r="E176" s="592"/>
      <c r="F176" s="592"/>
      <c r="G176" s="592"/>
      <c r="H176" s="592"/>
      <c r="I176" s="592"/>
      <c r="J176" s="271"/>
      <c r="K176" s="786" t="s">
        <v>1446</v>
      </c>
      <c r="L176" s="786"/>
      <c r="M176" s="530"/>
      <c r="N176" s="530"/>
    </row>
    <row r="177" spans="1:14" s="407" customFormat="1" ht="53.25" customHeight="1">
      <c r="A177" s="784"/>
      <c r="B177" s="785"/>
      <c r="C177" s="785"/>
      <c r="D177" s="403" t="s">
        <v>1519</v>
      </c>
      <c r="E177" s="403" t="s">
        <v>1063</v>
      </c>
      <c r="F177" s="403" t="s">
        <v>1520</v>
      </c>
      <c r="G177" s="403" t="s">
        <v>1599</v>
      </c>
      <c r="H177" s="403">
        <v>6</v>
      </c>
      <c r="I177" s="406">
        <v>562707</v>
      </c>
      <c r="J177" s="406">
        <v>127526</v>
      </c>
      <c r="K177" s="786"/>
      <c r="L177" s="786"/>
      <c r="M177" s="553"/>
      <c r="N177" s="553"/>
    </row>
    <row r="178" spans="1:14" s="407" customFormat="1" ht="59.25" customHeight="1">
      <c r="A178" s="784"/>
      <c r="B178" s="785"/>
      <c r="C178" s="785"/>
      <c r="D178" s="403" t="s">
        <v>1521</v>
      </c>
      <c r="E178" s="403" t="s">
        <v>1059</v>
      </c>
      <c r="F178" s="403" t="s">
        <v>1517</v>
      </c>
      <c r="G178" s="403" t="s">
        <v>1554</v>
      </c>
      <c r="H178" s="403">
        <v>6</v>
      </c>
      <c r="I178" s="406">
        <v>677705</v>
      </c>
      <c r="J178" s="406">
        <v>153588</v>
      </c>
      <c r="K178" s="786"/>
      <c r="L178" s="786"/>
      <c r="M178" s="553"/>
      <c r="N178" s="553"/>
    </row>
    <row r="179" spans="1:14" s="410" customFormat="1" ht="59.25" customHeight="1">
      <c r="A179" s="784"/>
      <c r="B179" s="785"/>
      <c r="C179" s="785"/>
      <c r="D179" s="408" t="s">
        <v>1522</v>
      </c>
      <c r="E179" s="408" t="s">
        <v>1523</v>
      </c>
      <c r="F179" s="408" t="s">
        <v>1517</v>
      </c>
      <c r="G179" s="408" t="s">
        <v>1554</v>
      </c>
      <c r="H179" s="408">
        <v>6</v>
      </c>
      <c r="I179" s="409">
        <v>488859</v>
      </c>
      <c r="J179" s="409">
        <v>110790</v>
      </c>
      <c r="K179" s="786"/>
      <c r="L179" s="786"/>
      <c r="M179" s="554"/>
      <c r="N179" s="554"/>
    </row>
    <row r="180" spans="1:14" s="410" customFormat="1" ht="60" customHeight="1">
      <c r="A180" s="784"/>
      <c r="B180" s="785"/>
      <c r="C180" s="785"/>
      <c r="D180" s="408" t="s">
        <v>1524</v>
      </c>
      <c r="E180" s="408" t="s">
        <v>1523</v>
      </c>
      <c r="F180" s="408" t="s">
        <v>1525</v>
      </c>
      <c r="G180" s="411" t="s">
        <v>1554</v>
      </c>
      <c r="H180" s="408">
        <v>8</v>
      </c>
      <c r="I180" s="409">
        <v>1473249</v>
      </c>
      <c r="J180" s="409">
        <v>333881</v>
      </c>
      <c r="K180" s="786"/>
      <c r="L180" s="786"/>
      <c r="M180" s="554"/>
      <c r="N180" s="554"/>
    </row>
    <row r="181" spans="1:14" s="176" customFormat="1" ht="42.75" customHeight="1">
      <c r="A181" s="787">
        <v>339</v>
      </c>
      <c r="B181" s="788" t="s">
        <v>39</v>
      </c>
      <c r="C181" s="788" t="s">
        <v>40</v>
      </c>
      <c r="D181" s="188" t="s">
        <v>1526</v>
      </c>
      <c r="E181" s="188"/>
      <c r="F181" s="188"/>
      <c r="G181" s="188"/>
      <c r="H181" s="188"/>
      <c r="I181" s="239"/>
      <c r="J181" s="239"/>
      <c r="K181" s="784" t="s">
        <v>1446</v>
      </c>
      <c r="L181" s="784"/>
      <c r="M181" s="467"/>
      <c r="N181" s="467"/>
    </row>
    <row r="182" spans="1:14" s="415" customFormat="1" ht="27.75" customHeight="1">
      <c r="A182" s="787"/>
      <c r="B182" s="788"/>
      <c r="C182" s="788"/>
      <c r="D182" s="412" t="s">
        <v>311</v>
      </c>
      <c r="E182" s="600" t="s">
        <v>1063</v>
      </c>
      <c r="F182" s="600" t="s">
        <v>1527</v>
      </c>
      <c r="G182" s="600" t="s">
        <v>1554</v>
      </c>
      <c r="H182" s="413">
        <v>6</v>
      </c>
      <c r="I182" s="414">
        <v>352010</v>
      </c>
      <c r="J182" s="414">
        <v>79776</v>
      </c>
      <c r="K182" s="789"/>
      <c r="L182" s="789"/>
      <c r="M182" s="555"/>
      <c r="N182" s="555"/>
    </row>
    <row r="183" spans="1:14" s="417" customFormat="1" ht="49.5" customHeight="1">
      <c r="A183" s="787"/>
      <c r="B183" s="788"/>
      <c r="C183" s="788"/>
      <c r="D183" s="408" t="s">
        <v>1528</v>
      </c>
      <c r="E183" s="408" t="s">
        <v>1529</v>
      </c>
      <c r="F183" s="408" t="s">
        <v>1530</v>
      </c>
      <c r="G183" s="408" t="s">
        <v>1554</v>
      </c>
      <c r="H183" s="416">
        <v>4</v>
      </c>
      <c r="I183" s="409">
        <v>420050</v>
      </c>
      <c r="J183" s="409">
        <v>95195</v>
      </c>
      <c r="K183" s="789"/>
      <c r="L183" s="789"/>
      <c r="M183" s="556"/>
      <c r="N183" s="556"/>
    </row>
    <row r="184" spans="1:14" s="407" customFormat="1" ht="62.25" customHeight="1">
      <c r="A184" s="787"/>
      <c r="B184" s="788"/>
      <c r="C184" s="788"/>
      <c r="D184" s="403" t="s">
        <v>318</v>
      </c>
      <c r="E184" s="403" t="s">
        <v>103</v>
      </c>
      <c r="F184" s="403" t="s">
        <v>302</v>
      </c>
      <c r="G184" s="403" t="s">
        <v>1531</v>
      </c>
      <c r="H184" s="403"/>
      <c r="I184" s="406"/>
      <c r="J184" s="406"/>
      <c r="K184" s="789"/>
      <c r="L184" s="789"/>
      <c r="M184" s="553"/>
      <c r="N184" s="553"/>
    </row>
    <row r="185" spans="1:14" s="248" customFormat="1" ht="80.25" customHeight="1">
      <c r="A185" s="595">
        <v>340</v>
      </c>
      <c r="B185" s="599" t="s">
        <v>39</v>
      </c>
      <c r="C185" s="599" t="s">
        <v>40</v>
      </c>
      <c r="D185" s="243" t="s">
        <v>1648</v>
      </c>
      <c r="E185" s="243" t="s">
        <v>1649</v>
      </c>
      <c r="F185" s="243" t="s">
        <v>1652</v>
      </c>
      <c r="G185" s="243" t="s">
        <v>594</v>
      </c>
      <c r="H185" s="243">
        <v>24</v>
      </c>
      <c r="I185" s="418">
        <f>J185*4.4125</f>
        <v>13237499.999999998</v>
      </c>
      <c r="J185" s="557">
        <v>3000000</v>
      </c>
      <c r="K185" s="595" t="s">
        <v>1651</v>
      </c>
      <c r="L185" s="595"/>
      <c r="M185" s="595" t="s">
        <v>1650</v>
      </c>
      <c r="N185" s="475"/>
    </row>
    <row r="186" spans="1:14" ht="107.25" customHeight="1">
      <c r="A186" s="595">
        <v>343</v>
      </c>
      <c r="B186" s="599" t="s">
        <v>39</v>
      </c>
      <c r="C186" s="599" t="s">
        <v>40</v>
      </c>
      <c r="D186" s="242" t="s">
        <v>1536</v>
      </c>
      <c r="E186" s="242" t="s">
        <v>1668</v>
      </c>
      <c r="F186" s="205" t="s">
        <v>1537</v>
      </c>
      <c r="G186" s="187" t="s">
        <v>594</v>
      </c>
      <c r="H186" s="187">
        <v>60</v>
      </c>
      <c r="I186" s="196">
        <f>J186*4.4125</f>
        <v>20000000.001399998</v>
      </c>
      <c r="J186" s="206">
        <v>4532577.9040000001</v>
      </c>
      <c r="K186" s="183" t="s">
        <v>1667</v>
      </c>
      <c r="L186" s="183"/>
      <c r="M186" s="183" t="s">
        <v>1670</v>
      </c>
      <c r="N186" s="183" t="s">
        <v>1671</v>
      </c>
    </row>
    <row r="187" spans="1:14" s="176" customFormat="1" ht="113.25" customHeight="1">
      <c r="A187" s="598">
        <v>345</v>
      </c>
      <c r="B187" s="381" t="s">
        <v>39</v>
      </c>
      <c r="C187" s="381" t="s">
        <v>40</v>
      </c>
      <c r="D187" s="219" t="s">
        <v>267</v>
      </c>
      <c r="E187" s="219" t="s">
        <v>1669</v>
      </c>
      <c r="F187" s="309" t="s">
        <v>1542</v>
      </c>
      <c r="G187" s="187" t="s">
        <v>594</v>
      </c>
      <c r="H187" s="219">
        <v>24</v>
      </c>
      <c r="I187" s="274">
        <f>J187*4.4125</f>
        <v>1323750</v>
      </c>
      <c r="J187" s="239">
        <v>300000</v>
      </c>
      <c r="K187" s="188" t="s">
        <v>1138</v>
      </c>
      <c r="L187" s="188"/>
      <c r="M187" s="467"/>
      <c r="N187" s="467"/>
    </row>
    <row r="188" spans="1:14" ht="86.25" hidden="1" customHeight="1">
      <c r="A188" s="595"/>
      <c r="B188" s="183"/>
      <c r="C188" s="183"/>
      <c r="D188" s="183"/>
      <c r="E188" s="183"/>
      <c r="F188" s="183"/>
      <c r="G188" s="183"/>
      <c r="H188" s="183"/>
      <c r="I188" s="183"/>
      <c r="J188" s="183"/>
      <c r="K188" s="183"/>
      <c r="L188" s="183"/>
      <c r="M188" s="594"/>
      <c r="N188" s="594"/>
    </row>
    <row r="189" spans="1:14" ht="18" hidden="1" customHeight="1">
      <c r="A189" s="595">
        <v>67</v>
      </c>
      <c r="B189" s="204">
        <v>67</v>
      </c>
      <c r="C189" s="204" t="s">
        <v>239</v>
      </c>
      <c r="D189" s="203"/>
      <c r="E189" s="204"/>
      <c r="F189" s="204"/>
      <c r="G189" s="204" t="s">
        <v>18</v>
      </c>
      <c r="H189" s="204" t="s">
        <v>240</v>
      </c>
      <c r="I189" s="204" t="s">
        <v>241</v>
      </c>
      <c r="J189" s="183"/>
      <c r="K189" s="183"/>
      <c r="L189" s="183"/>
      <c r="M189" s="594"/>
      <c r="N189" s="594"/>
    </row>
    <row r="190" spans="1:14" ht="86.25" hidden="1" customHeight="1">
      <c r="A190" s="595">
        <v>33</v>
      </c>
      <c r="B190" s="204">
        <v>33</v>
      </c>
      <c r="C190" s="390" t="s">
        <v>242</v>
      </c>
      <c r="D190" s="419"/>
      <c r="E190" s="390"/>
      <c r="F190" s="390"/>
      <c r="G190" s="390" t="s">
        <v>243</v>
      </c>
      <c r="H190" s="420" t="s">
        <v>73</v>
      </c>
      <c r="I190" s="204" t="s">
        <v>244</v>
      </c>
      <c r="J190" s="183"/>
      <c r="K190" s="183"/>
      <c r="L190" s="183"/>
      <c r="M190" s="594"/>
      <c r="N190" s="594"/>
    </row>
    <row r="191" spans="1:14" ht="86.25" hidden="1" customHeight="1">
      <c r="A191" s="595">
        <v>124</v>
      </c>
      <c r="B191" s="204">
        <v>124</v>
      </c>
      <c r="C191" s="204" t="s">
        <v>245</v>
      </c>
      <c r="D191" s="203"/>
      <c r="E191" s="204"/>
      <c r="F191" s="204"/>
      <c r="G191" s="204"/>
      <c r="H191" s="204"/>
      <c r="I191" s="204"/>
      <c r="J191" s="183"/>
      <c r="K191" s="183"/>
      <c r="L191" s="183"/>
      <c r="M191" s="594"/>
      <c r="N191" s="594"/>
    </row>
    <row r="192" spans="1:14" ht="86.25" hidden="1" customHeight="1">
      <c r="A192" s="595">
        <v>125</v>
      </c>
      <c r="B192" s="204">
        <v>125</v>
      </c>
      <c r="C192" s="204" t="s">
        <v>246</v>
      </c>
      <c r="D192" s="203"/>
      <c r="E192" s="204"/>
      <c r="F192" s="204"/>
      <c r="G192" s="204"/>
      <c r="H192" s="204"/>
      <c r="I192" s="204"/>
      <c r="J192" s="183"/>
      <c r="K192" s="183"/>
      <c r="L192" s="183"/>
      <c r="M192" s="594"/>
      <c r="N192" s="594"/>
    </row>
    <row r="193" spans="1:14" ht="86.25" hidden="1" customHeight="1">
      <c r="A193" s="595">
        <v>126</v>
      </c>
      <c r="B193" s="204">
        <v>126</v>
      </c>
      <c r="C193" s="204" t="s">
        <v>247</v>
      </c>
      <c r="D193" s="203"/>
      <c r="E193" s="204"/>
      <c r="F193" s="204"/>
      <c r="G193" s="204"/>
      <c r="H193" s="204"/>
      <c r="I193" s="204"/>
      <c r="J193" s="183"/>
      <c r="K193" s="183"/>
      <c r="L193" s="183"/>
      <c r="M193" s="594"/>
      <c r="N193" s="594"/>
    </row>
    <row r="194" spans="1:14" ht="86.25" hidden="1" customHeight="1">
      <c r="A194" s="595">
        <v>127</v>
      </c>
      <c r="B194" s="204">
        <v>127</v>
      </c>
      <c r="C194" s="204" t="s">
        <v>248</v>
      </c>
      <c r="D194" s="203"/>
      <c r="E194" s="204"/>
      <c r="F194" s="204"/>
      <c r="G194" s="204"/>
      <c r="H194" s="204"/>
      <c r="I194" s="204"/>
      <c r="J194" s="183"/>
      <c r="K194" s="183"/>
      <c r="L194" s="183"/>
      <c r="M194" s="594"/>
      <c r="N194" s="594"/>
    </row>
    <row r="195" spans="1:14" ht="86.25" hidden="1" customHeight="1">
      <c r="A195" s="595">
        <v>128</v>
      </c>
      <c r="B195" s="204">
        <v>128</v>
      </c>
      <c r="C195" s="204" t="s">
        <v>249</v>
      </c>
      <c r="D195" s="203"/>
      <c r="E195" s="204"/>
      <c r="F195" s="204"/>
      <c r="G195" s="204"/>
      <c r="H195" s="204"/>
      <c r="I195" s="204"/>
      <c r="J195" s="183"/>
      <c r="K195" s="183"/>
      <c r="L195" s="183"/>
      <c r="M195" s="594"/>
      <c r="N195" s="594"/>
    </row>
    <row r="196" spans="1:14" ht="86.25" hidden="1" customHeight="1">
      <c r="A196" s="595">
        <v>129</v>
      </c>
      <c r="B196" s="204">
        <v>129</v>
      </c>
      <c r="C196" s="204" t="s">
        <v>250</v>
      </c>
      <c r="D196" s="203"/>
      <c r="E196" s="204"/>
      <c r="F196" s="204"/>
      <c r="G196" s="204"/>
      <c r="H196" s="204"/>
      <c r="I196" s="204"/>
      <c r="J196" s="183"/>
      <c r="K196" s="183"/>
      <c r="L196" s="183"/>
      <c r="M196" s="594"/>
      <c r="N196" s="594"/>
    </row>
    <row r="197" spans="1:14" ht="86.25" hidden="1" customHeight="1">
      <c r="A197" s="595">
        <v>130</v>
      </c>
      <c r="B197" s="204">
        <v>130</v>
      </c>
      <c r="C197" s="204" t="s">
        <v>251</v>
      </c>
      <c r="D197" s="203"/>
      <c r="E197" s="204"/>
      <c r="F197" s="204"/>
      <c r="G197" s="204"/>
      <c r="H197" s="204"/>
      <c r="I197" s="204"/>
      <c r="J197" s="183"/>
      <c r="K197" s="183"/>
      <c r="L197" s="183"/>
      <c r="M197" s="594"/>
      <c r="N197" s="594"/>
    </row>
    <row r="198" spans="1:14" ht="86.25" hidden="1" customHeight="1">
      <c r="A198" s="595">
        <v>131</v>
      </c>
      <c r="B198" s="204">
        <v>131</v>
      </c>
      <c r="C198" s="204" t="s">
        <v>252</v>
      </c>
      <c r="D198" s="203"/>
      <c r="E198" s="204"/>
      <c r="F198" s="204"/>
      <c r="G198" s="204"/>
      <c r="H198" s="204"/>
      <c r="I198" s="204"/>
      <c r="J198" s="183"/>
      <c r="K198" s="183"/>
      <c r="L198" s="183"/>
      <c r="M198" s="594"/>
      <c r="N198" s="594"/>
    </row>
    <row r="199" spans="1:14" ht="86.25" hidden="1" customHeight="1">
      <c r="A199" s="595">
        <v>132</v>
      </c>
      <c r="B199" s="204">
        <v>132</v>
      </c>
      <c r="C199" s="204" t="s">
        <v>253</v>
      </c>
      <c r="D199" s="203"/>
      <c r="E199" s="204"/>
      <c r="F199" s="204"/>
      <c r="G199" s="204"/>
      <c r="H199" s="204"/>
      <c r="I199" s="204"/>
      <c r="J199" s="183"/>
      <c r="K199" s="183"/>
      <c r="L199" s="183"/>
      <c r="M199" s="594"/>
      <c r="N199" s="594"/>
    </row>
    <row r="200" spans="1:14" ht="86.25" hidden="1" customHeight="1">
      <c r="A200" s="595"/>
      <c r="B200" s="183"/>
      <c r="C200" s="183"/>
      <c r="D200" s="183"/>
      <c r="E200" s="183"/>
      <c r="F200" s="183"/>
      <c r="G200" s="183"/>
      <c r="H200" s="183"/>
      <c r="I200" s="183"/>
      <c r="J200" s="183"/>
      <c r="K200" s="183"/>
      <c r="L200" s="183"/>
      <c r="M200" s="594"/>
      <c r="N200" s="594"/>
    </row>
    <row r="201" spans="1:14" s="297" customFormat="1" ht="79.5" customHeight="1">
      <c r="A201" s="595">
        <v>348</v>
      </c>
      <c r="B201" s="188" t="s">
        <v>43</v>
      </c>
      <c r="C201" s="188" t="s">
        <v>44</v>
      </c>
      <c r="D201" s="320" t="s">
        <v>1108</v>
      </c>
      <c r="E201" s="188" t="s">
        <v>1109</v>
      </c>
      <c r="F201" s="346" t="s">
        <v>1110</v>
      </c>
      <c r="G201" s="188" t="s">
        <v>1111</v>
      </c>
      <c r="H201" s="188">
        <v>18</v>
      </c>
      <c r="I201" s="288">
        <v>1959960</v>
      </c>
      <c r="J201" s="288">
        <v>444183.5</v>
      </c>
      <c r="K201" s="188" t="s">
        <v>1107</v>
      </c>
      <c r="L201" s="324"/>
      <c r="M201" s="558"/>
      <c r="N201" s="558"/>
    </row>
    <row r="202" spans="1:14" s="421" customFormat="1" ht="97.5" customHeight="1">
      <c r="A202" s="596">
        <v>349</v>
      </c>
      <c r="B202" s="598" t="s">
        <v>43</v>
      </c>
      <c r="C202" s="598" t="s">
        <v>44</v>
      </c>
      <c r="D202" s="325" t="s">
        <v>1112</v>
      </c>
      <c r="E202" s="598" t="s">
        <v>1113</v>
      </c>
      <c r="F202" s="598" t="s">
        <v>1114</v>
      </c>
      <c r="G202" s="598" t="s">
        <v>1111</v>
      </c>
      <c r="H202" s="598">
        <v>18</v>
      </c>
      <c r="I202" s="288">
        <v>2148565</v>
      </c>
      <c r="J202" s="288">
        <v>486927</v>
      </c>
      <c r="K202" s="188" t="s">
        <v>1107</v>
      </c>
      <c r="L202" s="598"/>
      <c r="M202" s="594"/>
      <c r="N202" s="594"/>
    </row>
    <row r="203" spans="1:14" s="248" customFormat="1" ht="120.75" customHeight="1">
      <c r="A203" s="595">
        <v>352</v>
      </c>
      <c r="B203" s="599" t="s">
        <v>39</v>
      </c>
      <c r="C203" s="599" t="s">
        <v>40</v>
      </c>
      <c r="D203" s="244" t="s">
        <v>328</v>
      </c>
      <c r="E203" s="244" t="s">
        <v>329</v>
      </c>
      <c r="F203" s="264" t="s">
        <v>1557</v>
      </c>
      <c r="G203" s="243" t="s">
        <v>594</v>
      </c>
      <c r="H203" s="243">
        <v>18</v>
      </c>
      <c r="I203" s="257">
        <f>J203*4.4125</f>
        <v>661875</v>
      </c>
      <c r="J203" s="276">
        <v>150000</v>
      </c>
      <c r="K203" s="595" t="s">
        <v>1558</v>
      </c>
      <c r="L203" s="475"/>
      <c r="M203" s="475"/>
      <c r="N203" s="475"/>
    </row>
    <row r="204" spans="1:14" ht="86.25" hidden="1" customHeight="1">
      <c r="A204" s="595"/>
      <c r="B204" s="183"/>
      <c r="C204" s="183"/>
      <c r="D204" s="183"/>
      <c r="E204" s="183"/>
      <c r="F204" s="183"/>
      <c r="G204" s="183"/>
      <c r="H204" s="183"/>
      <c r="I204" s="183"/>
      <c r="J204" s="183"/>
      <c r="K204" s="183"/>
      <c r="L204" s="594"/>
      <c r="M204" s="594"/>
      <c r="N204" s="594"/>
    </row>
    <row r="205" spans="1:14" ht="18" hidden="1" customHeight="1">
      <c r="A205" s="595">
        <v>67</v>
      </c>
      <c r="B205" s="204">
        <v>67</v>
      </c>
      <c r="C205" s="204" t="s">
        <v>239</v>
      </c>
      <c r="D205" s="203"/>
      <c r="E205" s="204"/>
      <c r="F205" s="204"/>
      <c r="G205" s="204" t="s">
        <v>18</v>
      </c>
      <c r="H205" s="204" t="s">
        <v>240</v>
      </c>
      <c r="I205" s="204" t="s">
        <v>241</v>
      </c>
      <c r="J205" s="183"/>
      <c r="K205" s="183"/>
      <c r="L205" s="594"/>
      <c r="M205" s="594"/>
      <c r="N205" s="594"/>
    </row>
    <row r="206" spans="1:14" s="432" customFormat="1" ht="163.5" customHeight="1">
      <c r="A206" s="598">
        <v>353</v>
      </c>
      <c r="B206" s="282" t="s">
        <v>39</v>
      </c>
      <c r="C206" s="282" t="s">
        <v>40</v>
      </c>
      <c r="D206" s="598" t="s">
        <v>331</v>
      </c>
      <c r="E206" s="598" t="s">
        <v>1575</v>
      </c>
      <c r="F206" s="251" t="s">
        <v>1576</v>
      </c>
      <c r="G206" s="243" t="s">
        <v>594</v>
      </c>
      <c r="H206" s="598">
        <v>18</v>
      </c>
      <c r="I206" s="288">
        <f>J206*4.4125</f>
        <v>7942499.9999999991</v>
      </c>
      <c r="J206" s="288">
        <v>1800000</v>
      </c>
      <c r="K206" s="598" t="s">
        <v>1577</v>
      </c>
      <c r="L206" s="559"/>
      <c r="M206" s="559"/>
      <c r="N206" s="559"/>
    </row>
    <row r="207" spans="1:14" s="432" customFormat="1" ht="165.75" customHeight="1">
      <c r="A207" s="598">
        <v>354</v>
      </c>
      <c r="B207" s="282" t="s">
        <v>39</v>
      </c>
      <c r="C207" s="282" t="s">
        <v>40</v>
      </c>
      <c r="D207" s="598" t="s">
        <v>335</v>
      </c>
      <c r="E207" s="598" t="s">
        <v>1575</v>
      </c>
      <c r="F207" s="325" t="s">
        <v>1578</v>
      </c>
      <c r="G207" s="243" t="s">
        <v>594</v>
      </c>
      <c r="H207" s="598">
        <v>18</v>
      </c>
      <c r="I207" s="288">
        <f>J207*4.4125</f>
        <v>16767499.999999998</v>
      </c>
      <c r="J207" s="288">
        <v>3800000</v>
      </c>
      <c r="K207" s="598" t="s">
        <v>16</v>
      </c>
      <c r="L207" s="559"/>
      <c r="M207" s="559"/>
      <c r="N207" s="559"/>
    </row>
    <row r="208" spans="1:14" s="432" customFormat="1" ht="84" customHeight="1">
      <c r="A208" s="598">
        <v>355</v>
      </c>
      <c r="B208" s="282" t="s">
        <v>39</v>
      </c>
      <c r="C208" s="282" t="s">
        <v>40</v>
      </c>
      <c r="D208" s="598" t="s">
        <v>337</v>
      </c>
      <c r="E208" s="598" t="s">
        <v>1575</v>
      </c>
      <c r="F208" s="251" t="s">
        <v>1579</v>
      </c>
      <c r="G208" s="243" t="s">
        <v>594</v>
      </c>
      <c r="H208" s="598">
        <v>12</v>
      </c>
      <c r="I208" s="288">
        <f>J208*4.4125</f>
        <v>308875</v>
      </c>
      <c r="J208" s="288">
        <v>70000</v>
      </c>
      <c r="K208" s="598" t="s">
        <v>1577</v>
      </c>
      <c r="L208" s="559"/>
      <c r="M208" s="559"/>
      <c r="N208" s="559"/>
    </row>
    <row r="209" spans="1:14" ht="132" customHeight="1">
      <c r="A209" s="595">
        <v>356</v>
      </c>
      <c r="B209" s="381" t="s">
        <v>39</v>
      </c>
      <c r="C209" s="381" t="s">
        <v>40</v>
      </c>
      <c r="D209" s="183" t="s">
        <v>1581</v>
      </c>
      <c r="E209" s="598" t="s">
        <v>1575</v>
      </c>
      <c r="F209" s="190" t="s">
        <v>1582</v>
      </c>
      <c r="G209" s="187" t="s">
        <v>594</v>
      </c>
      <c r="H209" s="183">
        <v>18</v>
      </c>
      <c r="I209" s="206">
        <f>J209*4.4125</f>
        <v>1103125</v>
      </c>
      <c r="J209" s="206">
        <v>250000</v>
      </c>
      <c r="K209" s="183" t="s">
        <v>1583</v>
      </c>
      <c r="L209" s="594"/>
      <c r="M209" s="594"/>
      <c r="N209" s="594"/>
    </row>
    <row r="210" spans="1:14" s="289" customFormat="1" ht="54" customHeight="1">
      <c r="A210" s="595">
        <v>358</v>
      </c>
      <c r="B210" s="599" t="s">
        <v>39</v>
      </c>
      <c r="C210" s="599" t="s">
        <v>40</v>
      </c>
      <c r="D210" s="209" t="s">
        <v>1559</v>
      </c>
      <c r="E210" s="188" t="s">
        <v>732</v>
      </c>
      <c r="F210" s="445" t="s">
        <v>1560</v>
      </c>
      <c r="G210" s="595" t="s">
        <v>716</v>
      </c>
      <c r="H210" s="598">
        <v>12</v>
      </c>
      <c r="I210" s="446">
        <v>220625</v>
      </c>
      <c r="J210" s="446">
        <v>50000</v>
      </c>
      <c r="K210" s="598" t="s">
        <v>16</v>
      </c>
      <c r="L210" s="532"/>
      <c r="M210" s="532"/>
      <c r="N210" s="532"/>
    </row>
    <row r="211" spans="1:14" s="402" customFormat="1" ht="75.75" customHeight="1">
      <c r="A211" s="595">
        <v>359</v>
      </c>
      <c r="B211" s="290" t="s">
        <v>39</v>
      </c>
      <c r="C211" s="290" t="s">
        <v>40</v>
      </c>
      <c r="D211" s="209" t="s">
        <v>1561</v>
      </c>
      <c r="E211" s="188" t="s">
        <v>1562</v>
      </c>
      <c r="F211" s="447" t="s">
        <v>1563</v>
      </c>
      <c r="G211" s="595" t="s">
        <v>716</v>
      </c>
      <c r="H211" s="596">
        <v>12</v>
      </c>
      <c r="I211" s="448">
        <v>220625</v>
      </c>
      <c r="J211" s="448">
        <v>50000</v>
      </c>
      <c r="K211" s="598" t="s">
        <v>16</v>
      </c>
      <c r="L211" s="552"/>
      <c r="M211" s="552"/>
      <c r="N211" s="552"/>
    </row>
    <row r="212" spans="1:14" s="402" customFormat="1" ht="150.75" customHeight="1">
      <c r="A212" s="595">
        <v>360</v>
      </c>
      <c r="B212" s="290" t="s">
        <v>39</v>
      </c>
      <c r="C212" s="290" t="s">
        <v>40</v>
      </c>
      <c r="D212" s="209" t="s">
        <v>1564</v>
      </c>
      <c r="E212" s="188" t="s">
        <v>1565</v>
      </c>
      <c r="F212" s="449" t="s">
        <v>1566</v>
      </c>
      <c r="G212" s="595" t="s">
        <v>716</v>
      </c>
      <c r="H212" s="596"/>
      <c r="I212" s="448" t="s">
        <v>1636</v>
      </c>
      <c r="J212" s="448" t="s">
        <v>1635</v>
      </c>
      <c r="K212" s="598" t="s">
        <v>16</v>
      </c>
      <c r="L212" s="552"/>
      <c r="M212" s="552"/>
      <c r="N212" s="552"/>
    </row>
    <row r="213" spans="1:14" s="402" customFormat="1" ht="146.25" customHeight="1">
      <c r="A213" s="595">
        <v>361</v>
      </c>
      <c r="B213" s="290" t="s">
        <v>39</v>
      </c>
      <c r="C213" s="290" t="s">
        <v>40</v>
      </c>
      <c r="D213" s="209" t="s">
        <v>1567</v>
      </c>
      <c r="E213" s="188" t="s">
        <v>1568</v>
      </c>
      <c r="F213" s="449" t="s">
        <v>1569</v>
      </c>
      <c r="G213" s="595" t="s">
        <v>716</v>
      </c>
      <c r="H213" s="596">
        <v>180</v>
      </c>
      <c r="I213" s="448">
        <v>220625</v>
      </c>
      <c r="J213" s="448">
        <v>50000</v>
      </c>
      <c r="K213" s="598" t="s">
        <v>1629</v>
      </c>
      <c r="L213" s="552"/>
      <c r="M213" s="552"/>
      <c r="N213" s="552"/>
    </row>
    <row r="214" spans="1:14" s="402" customFormat="1" ht="150.75" customHeight="1">
      <c r="A214" s="595">
        <v>362</v>
      </c>
      <c r="B214" s="290" t="s">
        <v>39</v>
      </c>
      <c r="C214" s="290" t="s">
        <v>40</v>
      </c>
      <c r="D214" s="209" t="s">
        <v>1570</v>
      </c>
      <c r="E214" s="188" t="s">
        <v>1571</v>
      </c>
      <c r="F214" s="449" t="s">
        <v>1572</v>
      </c>
      <c r="G214" s="595" t="s">
        <v>716</v>
      </c>
      <c r="H214" s="596"/>
      <c r="I214" s="448">
        <v>132375</v>
      </c>
      <c r="J214" s="448">
        <v>30000</v>
      </c>
      <c r="K214" s="596" t="s">
        <v>1630</v>
      </c>
      <c r="L214" s="552"/>
      <c r="M214" s="552"/>
      <c r="N214" s="552"/>
    </row>
    <row r="215" spans="1:14" s="402" customFormat="1" ht="117.75" customHeight="1">
      <c r="A215" s="595">
        <v>363</v>
      </c>
      <c r="B215" s="290" t="s">
        <v>39</v>
      </c>
      <c r="C215" s="290" t="s">
        <v>40</v>
      </c>
      <c r="D215" s="209" t="s">
        <v>1573</v>
      </c>
      <c r="E215" s="188" t="s">
        <v>732</v>
      </c>
      <c r="F215" s="447" t="s">
        <v>1574</v>
      </c>
      <c r="G215" s="595"/>
      <c r="H215" s="596"/>
      <c r="I215" s="448">
        <v>1323750</v>
      </c>
      <c r="J215" s="448">
        <v>300000</v>
      </c>
      <c r="K215" s="596" t="s">
        <v>16</v>
      </c>
      <c r="L215" s="552"/>
      <c r="M215" s="552"/>
      <c r="N215" s="552"/>
    </row>
    <row r="216" spans="1:14" s="176" customFormat="1" ht="229.5" customHeight="1">
      <c r="A216" s="598">
        <v>364</v>
      </c>
      <c r="B216" s="211" t="s">
        <v>43</v>
      </c>
      <c r="C216" s="211" t="s">
        <v>44</v>
      </c>
      <c r="D216" s="211" t="s">
        <v>1587</v>
      </c>
      <c r="E216" s="211" t="s">
        <v>1063</v>
      </c>
      <c r="F216" s="212" t="s">
        <v>1588</v>
      </c>
      <c r="G216" s="187" t="s">
        <v>594</v>
      </c>
      <c r="H216" s="175">
        <v>5</v>
      </c>
      <c r="I216" s="239">
        <v>441250</v>
      </c>
      <c r="J216" s="520">
        <v>100000</v>
      </c>
      <c r="K216" s="211" t="s">
        <v>1583</v>
      </c>
      <c r="L216" s="467"/>
      <c r="M216" s="467"/>
      <c r="N216" s="467"/>
    </row>
    <row r="217" spans="1:14" s="263" customFormat="1" ht="59.25" customHeight="1">
      <c r="A217" s="598">
        <v>365</v>
      </c>
      <c r="B217" s="253" t="s">
        <v>39</v>
      </c>
      <c r="C217" s="253" t="s">
        <v>40</v>
      </c>
      <c r="D217" s="249" t="s">
        <v>1590</v>
      </c>
      <c r="E217" s="249" t="s">
        <v>1591</v>
      </c>
      <c r="F217" s="433" t="s">
        <v>1592</v>
      </c>
      <c r="G217" s="243" t="s">
        <v>594</v>
      </c>
      <c r="H217" s="249">
        <v>24</v>
      </c>
      <c r="I217" s="434" t="s">
        <v>660</v>
      </c>
      <c r="J217" s="434" t="s">
        <v>660</v>
      </c>
      <c r="K217" s="598" t="s">
        <v>1583</v>
      </c>
      <c r="L217" s="529"/>
      <c r="M217" s="529"/>
      <c r="N217" s="529"/>
    </row>
    <row r="218" spans="1:14" s="263" customFormat="1" ht="86.25" customHeight="1">
      <c r="A218" s="598">
        <v>366</v>
      </c>
      <c r="B218" s="253" t="s">
        <v>39</v>
      </c>
      <c r="C218" s="253" t="s">
        <v>40</v>
      </c>
      <c r="D218" s="249" t="s">
        <v>1593</v>
      </c>
      <c r="E218" s="249" t="s">
        <v>140</v>
      </c>
      <c r="F218" s="433" t="s">
        <v>1594</v>
      </c>
      <c r="G218" s="243" t="s">
        <v>594</v>
      </c>
      <c r="H218" s="249">
        <v>24</v>
      </c>
      <c r="I218" s="434" t="s">
        <v>660</v>
      </c>
      <c r="J218" s="434" t="s">
        <v>660</v>
      </c>
      <c r="K218" s="598" t="s">
        <v>1595</v>
      </c>
      <c r="L218" s="529"/>
      <c r="M218" s="529"/>
      <c r="N218" s="529"/>
    </row>
    <row r="219" spans="1:14" ht="15" customHeight="1">
      <c r="I219" s="609">
        <f>SUM(I5:I218)</f>
        <v>8118501932.3803988</v>
      </c>
      <c r="J219" s="609">
        <f>SUM(J5:J218)</f>
        <v>1838648506.4148068</v>
      </c>
    </row>
    <row r="220" spans="1:14" ht="15" customHeight="1"/>
    <row r="221" spans="1:14" ht="15" customHeight="1"/>
    <row r="222" spans="1:14" ht="15" customHeight="1"/>
    <row r="223" spans="1:14" ht="15" customHeight="1"/>
    <row r="224" spans="1:1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sheetData>
  <mergeCells count="30">
    <mergeCell ref="A173:A175"/>
    <mergeCell ref="B173:B175"/>
    <mergeCell ref="C173:C175"/>
    <mergeCell ref="K173:K175"/>
    <mergeCell ref="L173:L175"/>
    <mergeCell ref="A181:A184"/>
    <mergeCell ref="B181:B184"/>
    <mergeCell ref="C181:C184"/>
    <mergeCell ref="K181:K184"/>
    <mergeCell ref="L181:L184"/>
    <mergeCell ref="A176:A180"/>
    <mergeCell ref="B176:B180"/>
    <mergeCell ref="C176:C180"/>
    <mergeCell ref="K176:K180"/>
    <mergeCell ref="L176:L180"/>
    <mergeCell ref="L171:L172"/>
    <mergeCell ref="A2:K2"/>
    <mergeCell ref="A3:B3"/>
    <mergeCell ref="A120:A123"/>
    <mergeCell ref="B120:B123"/>
    <mergeCell ref="C120:C123"/>
    <mergeCell ref="A168:A170"/>
    <mergeCell ref="B168:B170"/>
    <mergeCell ref="C168:C170"/>
    <mergeCell ref="K168:K170"/>
    <mergeCell ref="L168:L170"/>
    <mergeCell ref="A171:A172"/>
    <mergeCell ref="B171:B172"/>
    <mergeCell ref="C171:C172"/>
    <mergeCell ref="K171:K172"/>
  </mergeCells>
  <pageMargins left="0.33" right="0.27" top="0.74803149606299213" bottom="0.74803149606299213" header="0.31496062992125984" footer="0.31496062992125984"/>
  <pageSetup paperSize="9" scale="60" orientation="landscape" verticalDpi="0" r:id="rId1"/>
  <legacyDrawing r:id="rId2"/>
</worksheet>
</file>

<file path=xl/worksheets/sheet7.xml><?xml version="1.0" encoding="utf-8"?>
<worksheet xmlns="http://schemas.openxmlformats.org/spreadsheetml/2006/main" xmlns:r="http://schemas.openxmlformats.org/officeDocument/2006/relationships">
  <dimension ref="A2:N47"/>
  <sheetViews>
    <sheetView topLeftCell="A31" zoomScale="70" zoomScaleNormal="70" workbookViewId="0">
      <selection activeCell="H48" sqref="H48"/>
    </sheetView>
  </sheetViews>
  <sheetFormatPr defaultRowHeight="15"/>
  <cols>
    <col min="2" max="2" width="11.85546875" customWidth="1"/>
    <col min="3" max="3" width="16" customWidth="1"/>
    <col min="4" max="4" width="33" customWidth="1"/>
    <col min="5" max="5" width="12.28515625" customWidth="1"/>
    <col min="6" max="6" width="94.28515625" customWidth="1"/>
    <col min="7" max="7" width="21.7109375" customWidth="1"/>
    <col min="8" max="8" width="12.42578125" customWidth="1"/>
    <col min="9" max="9" width="15.85546875" customWidth="1"/>
    <col min="10" max="10" width="17.140625" customWidth="1"/>
    <col min="11" max="11" width="19.28515625" customWidth="1"/>
  </cols>
  <sheetData>
    <row r="2" spans="1:14" s="607" customFormat="1" ht="63" customHeight="1">
      <c r="A2" s="802" t="s">
        <v>1642</v>
      </c>
      <c r="B2" s="803"/>
      <c r="C2" s="803"/>
      <c r="D2" s="803"/>
      <c r="E2" s="803"/>
      <c r="F2" s="803"/>
      <c r="G2" s="803"/>
      <c r="H2" s="803"/>
      <c r="I2" s="803"/>
      <c r="J2" s="803"/>
      <c r="K2" s="803"/>
      <c r="L2" s="560" t="s">
        <v>1687</v>
      </c>
      <c r="M2" s="560" t="s">
        <v>1645</v>
      </c>
      <c r="N2" s="560" t="s">
        <v>1666</v>
      </c>
    </row>
    <row r="3" spans="1:14" s="607" customFormat="1" ht="14.25" customHeight="1">
      <c r="A3" s="804" t="s">
        <v>1730</v>
      </c>
      <c r="B3" s="804"/>
      <c r="C3" s="510"/>
      <c r="D3" s="511"/>
      <c r="E3" s="510"/>
      <c r="F3" s="511"/>
      <c r="G3" s="512" t="s">
        <v>0</v>
      </c>
      <c r="H3" s="513"/>
      <c r="I3" s="512"/>
      <c r="J3" s="514"/>
      <c r="K3" s="512"/>
      <c r="L3" s="605"/>
      <c r="M3" s="605"/>
      <c r="N3" s="427"/>
    </row>
    <row r="4" spans="1:14" s="607" customFormat="1" ht="75" customHeight="1">
      <c r="A4" s="182" t="s">
        <v>1</v>
      </c>
      <c r="B4" s="195" t="s">
        <v>2</v>
      </c>
      <c r="C4" s="194" t="s">
        <v>3</v>
      </c>
      <c r="D4" s="195" t="s">
        <v>4</v>
      </c>
      <c r="E4" s="195" t="s">
        <v>5</v>
      </c>
      <c r="F4" s="195" t="s">
        <v>6</v>
      </c>
      <c r="G4" s="195" t="s">
        <v>1607</v>
      </c>
      <c r="H4" s="195" t="s">
        <v>8</v>
      </c>
      <c r="I4" s="195" t="s">
        <v>9</v>
      </c>
      <c r="J4" s="195" t="s">
        <v>10</v>
      </c>
      <c r="K4" s="195" t="s">
        <v>11</v>
      </c>
      <c r="L4" s="605"/>
      <c r="M4" s="605"/>
      <c r="N4" s="605"/>
    </row>
    <row r="5" spans="1:14" ht="106.5" customHeight="1">
      <c r="A5" s="615">
        <f>'Proiecte Timisoara'!A9</f>
        <v>45</v>
      </c>
      <c r="B5" s="615" t="str">
        <f>'Proiecte Timisoara'!B9</f>
        <v xml:space="preserve">Timisoara  </v>
      </c>
      <c r="C5" s="615" t="str">
        <f>'Proiecte Timisoara'!C9</f>
        <v>Timis</v>
      </c>
      <c r="D5" s="615" t="str">
        <f>'Proiecte Timisoara'!D9</f>
        <v xml:space="preserve">S4 Extindere reţea troleibuz Poşta Mare - 
Iulius Mall </v>
      </c>
      <c r="E5" s="615" t="str">
        <f>'Proiecte Timisoara'!E9</f>
        <v xml:space="preserve">Municipiul Timisoara
 </v>
      </c>
      <c r="F5" s="615" t="str">
        <f>'Proiecte Timisoara'!F9</f>
        <v>• Construcția unei rețele de troleibuz pe relația Bd. I. C. Brătianu - Str. Hector/Str. Martin Luther - Str. Popa Șapcă - Bd. Antenei. 
• Lungime totală 1,6 km cale bidirecțională, nu include stație de redresare. 
• Va prelua călătorii pe relațiile Lipovei - Iulius Mall - Centru -Str. Cluj - Braytim. 
• Include elementele de rețea, cablurile de echilibrare a sarcinilor și sisteme moderne de prindere, cu suspensie.</v>
      </c>
      <c r="G5" s="615" t="str">
        <f>'Proiecte Timisoara'!G9</f>
        <v>Nu exista studii</v>
      </c>
      <c r="H5" s="615">
        <f>'Proiecte Timisoara'!H9</f>
        <v>12</v>
      </c>
      <c r="I5" s="618">
        <f>'Proiecte Timisoara'!I9</f>
        <v>7501249.9999999991</v>
      </c>
      <c r="J5" s="618">
        <f>'Proiecte Timisoara'!J9</f>
        <v>1700000</v>
      </c>
      <c r="K5" s="615" t="str">
        <f>'Proiecte Timisoara'!K9</f>
        <v>POR 2014-2020</v>
      </c>
      <c r="L5" s="615">
        <f>'Proiecte Timisoara'!L9</f>
        <v>0</v>
      </c>
      <c r="M5" s="615">
        <f>'Proiecte Timisoara'!M9</f>
        <v>0</v>
      </c>
      <c r="N5" s="615">
        <f>'Proiecte Timisoara'!N9</f>
        <v>0</v>
      </c>
    </row>
    <row r="6" spans="1:14" ht="121.5" customHeight="1">
      <c r="A6" s="615">
        <f>'Proiecte Timisoara'!A10</f>
        <v>46</v>
      </c>
      <c r="B6" s="615" t="str">
        <f>'Proiecte Timisoara'!B10</f>
        <v xml:space="preserve">Timisoara  </v>
      </c>
      <c r="C6" s="615" t="str">
        <f>'Proiecte Timisoara'!C10</f>
        <v>Timis</v>
      </c>
      <c r="D6" s="615" t="str">
        <f>'Proiecte Timisoara'!D10</f>
        <v>S6 Extindere reţea troleibuz
Timişoara - Pasaj CF Ronaţ</v>
      </c>
      <c r="E6" s="615" t="str">
        <f>'Proiecte Timisoara'!E10</f>
        <v xml:space="preserve">Municipiul Timisoara
 </v>
      </c>
      <c r="F6" s="615" t="str">
        <f>'Proiecte Timisoara'!F10</f>
        <v>• Construcția unei rețele de troleibuz pe relația Str. Gr. Alexandrescu - Str. Moise Doboșan - Str. Tazlău - Str. Locotenent Ovidiu Balea.
• Lungime totală 3,2 km cale unidirecțională, include stație de redresare. 
• Va prelua călătorii pe relațiile Mehala - centru. 
• Include elementele de rețea, cablurile de echilibrare a sarcinilor și sisteme moderne de prindere, cu suspensie. 
• Va fi studiată și varianta extensiei bidirecționale exclusiv pe radială, în special în contextul unei posibile viitoare extensii înspre Săcălaz (în cazul materializării dezvoltărilor imobiliare prevăzute).</v>
      </c>
      <c r="G6" s="615" t="str">
        <f>'Proiecte Timisoara'!G10</f>
        <v>Nu exista studii</v>
      </c>
      <c r="H6" s="615">
        <f>'Proiecte Timisoara'!H10</f>
        <v>12</v>
      </c>
      <c r="I6" s="618">
        <f>'Proiecte Timisoara'!I10</f>
        <v>11031250</v>
      </c>
      <c r="J6" s="618">
        <f>'Proiecte Timisoara'!J10</f>
        <v>2500000</v>
      </c>
      <c r="K6" s="615" t="str">
        <f>'Proiecte Timisoara'!K10</f>
        <v>POR 2014-2020</v>
      </c>
      <c r="L6" s="615">
        <f>'Proiecte Timisoara'!L10</f>
        <v>0</v>
      </c>
      <c r="M6" s="615">
        <f>'Proiecte Timisoara'!M10</f>
        <v>0</v>
      </c>
      <c r="N6" s="615">
        <f>'Proiecte Timisoara'!N10</f>
        <v>0</v>
      </c>
    </row>
    <row r="7" spans="1:14" ht="87" customHeight="1">
      <c r="A7" s="615">
        <f>'Proiecte Timisoara'!A11</f>
        <v>47</v>
      </c>
      <c r="B7" s="615" t="str">
        <f>'Proiecte Timisoara'!B11</f>
        <v xml:space="preserve">Timisoara  
Giroc </v>
      </c>
      <c r="C7" s="615" t="str">
        <f>'Proiecte Timisoara'!C11</f>
        <v>Timis</v>
      </c>
      <c r="D7" s="615" t="str">
        <f>'Proiecte Timisoara'!D11</f>
        <v>S5 Extindere reţea troilebuz Timişoara
 - Giroc</v>
      </c>
      <c r="E7" s="615" t="str">
        <f>'Proiecte Timisoara'!E11</f>
        <v>Municipiul Timisoara
 UAT Giroc</v>
      </c>
      <c r="F7" s="615" t="str">
        <f>'Proiecte Timisoara'!F11</f>
        <v>• Construcția unei rețele de troleibuz pe radiala înspre Giroc, între Str. Mareșal Constantin Prezan și centrul comunei Giroc. 
• Lungime totală 4,3 km cale bidirecțională, necesită stație de redresare. 
• Va prelua călătorii pe relația Giroc - Timișoara.
• Acest proiect poate fi implementat doar în contextul denivelării intersecției cu calea ferată (ulterior sau simultan cu implementarea proiectului C34).</v>
      </c>
      <c r="G7" s="615" t="str">
        <f>'Proiecte Timisoara'!G11</f>
        <v>Nu exista studii</v>
      </c>
      <c r="H7" s="615">
        <f>'Proiecte Timisoara'!H11</f>
        <v>24</v>
      </c>
      <c r="I7" s="618">
        <f>'Proiecte Timisoara'!I11</f>
        <v>17650000</v>
      </c>
      <c r="J7" s="618">
        <f>'Proiecte Timisoara'!J11</f>
        <v>4000000</v>
      </c>
      <c r="K7" s="615" t="str">
        <f>'Proiecte Timisoara'!K11</f>
        <v>Buget local
POR 2014-2020</v>
      </c>
      <c r="L7" s="615">
        <f>'Proiecte Timisoara'!L11</f>
        <v>0</v>
      </c>
      <c r="M7" s="615">
        <f>'Proiecte Timisoara'!M11</f>
        <v>0</v>
      </c>
      <c r="N7" s="615">
        <f>'Proiecte Timisoara'!N11</f>
        <v>0</v>
      </c>
    </row>
    <row r="8" spans="1:14" ht="156" customHeight="1">
      <c r="A8" s="615">
        <f>'Proiecte Timisoara'!A12</f>
        <v>48</v>
      </c>
      <c r="B8" s="615" t="str">
        <f>'Proiecte Timisoara'!B12</f>
        <v xml:space="preserve">Timisoara  </v>
      </c>
      <c r="C8" s="615" t="str">
        <f>'Proiecte Timisoara'!C12</f>
        <v>Timis</v>
      </c>
      <c r="D8" s="615" t="str">
        <f>'Proiecte Timisoara'!D12</f>
        <v>M11 Înlocuirea reţelei de 
contact pentru troleibuze</v>
      </c>
      <c r="E8" s="615" t="str">
        <f>'Proiecte Timisoara'!E12</f>
        <v xml:space="preserve">Municipiul Timisoara
 </v>
      </c>
      <c r="F8" s="615" t="str">
        <f>'Proiecte Timisoara'!F12</f>
        <v>Înlocuirea firului de contact uzat (aprox. 40 km cale simplă) cu unul cu secțiune mărită (100 mm²). 
• Înlocuirea sistemelor de prindere rigide cu unele moderne, cu suspensie primară. 
• Înlocuirea cablajelor subterane de alimentare cu unele noi, izolate superior și cu pierderi rezistive minime. 
• Înlocuirea macazelor electrice de separare cu unele cu comandă wireless și trecere rapidă. 
• Înlocuirea încrucișărilor troleibuz-tramvai și a macazelor mecanice cu unele moderne, prinse elastic (cu suspensie). 
• Înlocuirea separatoarelor cu unele moderne, plane, cu sectorul neutru cât mai scurt. 
• Înlocuirea elementelor de curbă cu unele care permit viteze de trecere sporite, prin menținerea unei raze constante.</v>
      </c>
      <c r="G8" s="615">
        <f>'Proiecte Timisoara'!G12</f>
        <v>0</v>
      </c>
      <c r="H8" s="615">
        <f>'Proiecte Timisoara'!H12</f>
        <v>48</v>
      </c>
      <c r="I8" s="618">
        <f>'Proiecte Timisoara'!I12</f>
        <v>36623750</v>
      </c>
      <c r="J8" s="618">
        <f>'Proiecte Timisoara'!J12</f>
        <v>8300000</v>
      </c>
      <c r="K8" s="615" t="str">
        <f>'Proiecte Timisoara'!K12</f>
        <v>POR 2014-2020</v>
      </c>
      <c r="L8" s="615">
        <f>'Proiecte Timisoara'!L12</f>
        <v>0</v>
      </c>
      <c r="M8" s="615">
        <f>'Proiecte Timisoara'!M12</f>
        <v>0</v>
      </c>
      <c r="N8" s="615">
        <f>'Proiecte Timisoara'!N12</f>
        <v>0</v>
      </c>
    </row>
    <row r="9" spans="1:14" ht="66.75" customHeight="1">
      <c r="A9" s="615">
        <f>'Proiecte Timisoara'!A17</f>
        <v>53</v>
      </c>
      <c r="B9" s="615" t="str">
        <f>'Proiecte Timisoara'!B17</f>
        <v xml:space="preserve">Timisoara  </v>
      </c>
      <c r="C9" s="615" t="str">
        <f>'Proiecte Timisoara'!C17</f>
        <v>Timis</v>
      </c>
      <c r="D9" s="615" t="str">
        <f>'Proiecte Timisoara'!D17</f>
        <v>C1 Reabilitarea liniilor de tramvai şi modernizarea tramelor stradale în municipiul Timişoara, Traseul 2, Calea Stan Vidrighin</v>
      </c>
      <c r="E9" s="615" t="str">
        <f>'Proiecte Timisoara'!E17</f>
        <v xml:space="preserve">Municipiul Timisoara
 </v>
      </c>
      <c r="F9" s="615" t="str">
        <f>'Proiecte Timisoara'!F17</f>
        <v>• Reabilitarea liniei de tramvai și 
a tramei stradale aferente (2 benzi pe sens), pe o porțiune de 1,82 km.</v>
      </c>
      <c r="G9" s="615" t="str">
        <f>'Proiecte Timisoara'!G17</f>
        <v>SF IN CURS DE ACTUALIZARE</v>
      </c>
      <c r="H9" s="615">
        <f>'Proiecte Timisoara'!H17</f>
        <v>0</v>
      </c>
      <c r="I9" s="618">
        <f>'Proiecte Timisoara'!I17</f>
        <v>24268749.999999996</v>
      </c>
      <c r="J9" s="618">
        <f>'Proiecte Timisoara'!J17</f>
        <v>5500000</v>
      </c>
      <c r="K9" s="615" t="str">
        <f>'Proiecte Timisoara'!K17</f>
        <v>POR 2014-2020</v>
      </c>
      <c r="L9" s="615">
        <f>'Proiecte Timisoara'!L17</f>
        <v>0</v>
      </c>
      <c r="M9" s="615">
        <f>'Proiecte Timisoara'!M17</f>
        <v>0</v>
      </c>
      <c r="N9" s="615">
        <f>'Proiecte Timisoara'!N17</f>
        <v>0</v>
      </c>
    </row>
    <row r="10" spans="1:14" ht="77.25" customHeight="1">
      <c r="A10" s="615">
        <f>'Proiecte Timisoara'!A18</f>
        <v>54</v>
      </c>
      <c r="B10" s="615" t="str">
        <f>'Proiecte Timisoara'!B18</f>
        <v xml:space="preserve">Timisoara  </v>
      </c>
      <c r="C10" s="615" t="str">
        <f>'Proiecte Timisoara'!C18</f>
        <v>Timis</v>
      </c>
      <c r="D10" s="615" t="str">
        <f>'Proiecte Timisoara'!D18</f>
        <v>C2 Reabilitarea liniilor de tramvai şi modernizarea tramelor stradale în municipiul Timişoara, Traseul 3, Calea Buziaşului</v>
      </c>
      <c r="E10" s="615" t="str">
        <f>'Proiecte Timisoara'!E18</f>
        <v xml:space="preserve">Municipiul Timisoara
 </v>
      </c>
      <c r="F10" s="615" t="str">
        <f>'Proiecte Timisoara'!F18</f>
        <v>• Reabilitarea liniei de tramvai 
și a tramei stradale aferente (2 benzi pe sens), pe o porțiune de 0,87 km</v>
      </c>
      <c r="G10" s="615" t="str">
        <f>'Proiecte Timisoara'!G18</f>
        <v>EXISTA SF</v>
      </c>
      <c r="H10" s="615">
        <f>'Proiecte Timisoara'!H18</f>
        <v>0</v>
      </c>
      <c r="I10" s="618">
        <f>'Proiecte Timisoara'!I18</f>
        <v>9707500</v>
      </c>
      <c r="J10" s="618">
        <f>'Proiecte Timisoara'!J18</f>
        <v>2200000</v>
      </c>
      <c r="K10" s="615" t="str">
        <f>'Proiecte Timisoara'!K18</f>
        <v>POR 2014-2020</v>
      </c>
      <c r="L10" s="615">
        <f>'Proiecte Timisoara'!L18</f>
        <v>0</v>
      </c>
      <c r="M10" s="615">
        <f>'Proiecte Timisoara'!M18</f>
        <v>0</v>
      </c>
      <c r="N10" s="615">
        <f>'Proiecte Timisoara'!N18</f>
        <v>0</v>
      </c>
    </row>
    <row r="11" spans="1:14" ht="74.25" customHeight="1">
      <c r="A11" s="615">
        <f>'Proiecte Timisoara'!A19</f>
        <v>55</v>
      </c>
      <c r="B11" s="615" t="str">
        <f>'Proiecte Timisoara'!B19</f>
        <v xml:space="preserve">Timisoara  </v>
      </c>
      <c r="C11" s="615" t="str">
        <f>'Proiecte Timisoara'!C19</f>
        <v>Timis</v>
      </c>
      <c r="D11" s="615" t="str">
        <f>'Proiecte Timisoara'!D19</f>
        <v>C3 Reabilitarea liniilor de tramvai şi modernizarea tramelor stradale în municipiul Timişoara, Traseul 4, Bd. Cetăţii</v>
      </c>
      <c r="E11" s="615" t="str">
        <f>'Proiecte Timisoara'!E19</f>
        <v>Municipiul Timisoara</v>
      </c>
      <c r="F11" s="615" t="str">
        <f>'Proiecte Timisoara'!F19</f>
        <v>• Reabilitarea liniei de tramvai și a tramei stradale aferente (2 benzi pe sens), pe o porțiune de 1,67 km. 
• Dublarea liniei pe cca. 200 m în capătul nord-estic al tronsonului.</v>
      </c>
      <c r="G11" s="615" t="str">
        <f>'Proiecte Timisoara'!G19</f>
        <v>PT+DDE IN CURS DE ELABORARE</v>
      </c>
      <c r="H11" s="615">
        <f>'Proiecte Timisoara'!H19</f>
        <v>0</v>
      </c>
      <c r="I11" s="618">
        <f>'Proiecte Timisoara'!I19</f>
        <v>22062500</v>
      </c>
      <c r="J11" s="618">
        <f>'Proiecte Timisoara'!J19</f>
        <v>5000000</v>
      </c>
      <c r="K11" s="615" t="str">
        <f>'Proiecte Timisoara'!K19</f>
        <v>POR 2014-2020</v>
      </c>
      <c r="L11" s="615">
        <f>'Proiecte Timisoara'!L19</f>
        <v>0</v>
      </c>
      <c r="M11" s="615">
        <f>'Proiecte Timisoara'!M19</f>
        <v>0</v>
      </c>
      <c r="N11" s="615">
        <f>'Proiecte Timisoara'!N19</f>
        <v>0</v>
      </c>
    </row>
    <row r="12" spans="1:14" ht="68.25" customHeight="1">
      <c r="A12" s="615">
        <f>'Proiecte Timisoara'!A20</f>
        <v>56</v>
      </c>
      <c r="B12" s="615" t="str">
        <f>'Proiecte Timisoara'!B20</f>
        <v xml:space="preserve">Timisoara  </v>
      </c>
      <c r="C12" s="615" t="str">
        <f>'Proiecte Timisoara'!C20</f>
        <v>Timis</v>
      </c>
      <c r="D12" s="615" t="str">
        <f>'Proiecte Timisoara'!D20</f>
        <v>C4 Reabilitarea liniilor de tramvai şi modernizarea tramelor stradale în municipiul Timisoara, 
Traseul 5, Calea Bogdăneştilor</v>
      </c>
      <c r="E12" s="615" t="str">
        <f>'Proiecte Timisoara'!E20</f>
        <v xml:space="preserve">Municipiul Timisoara
 </v>
      </c>
      <c r="F12" s="615" t="str">
        <f>'Proiecte Timisoara'!F20</f>
        <v xml:space="preserve">• Reabilitarea și dublarea liniei de 
tramvai și a tramei stradale aferente (2 benzi pe sens), pe o porțiune de 2,21 km. </v>
      </c>
      <c r="G12" s="615" t="str">
        <f>'Proiecte Timisoara'!G20</f>
        <v>PT+DDE IN CURS DE ELABORARE</v>
      </c>
      <c r="H12" s="615">
        <f>'Proiecte Timisoara'!H20</f>
        <v>0</v>
      </c>
      <c r="I12" s="618">
        <f>'Proiecte Timisoara'!I20</f>
        <v>29122499.999999996</v>
      </c>
      <c r="J12" s="618">
        <f>'Proiecte Timisoara'!J20</f>
        <v>6600000</v>
      </c>
      <c r="K12" s="615" t="str">
        <f>'Proiecte Timisoara'!K20</f>
        <v>POR 2014-2020</v>
      </c>
      <c r="L12" s="615">
        <f>'Proiecte Timisoara'!L20</f>
        <v>0</v>
      </c>
      <c r="M12" s="615">
        <f>'Proiecte Timisoara'!M20</f>
        <v>0</v>
      </c>
      <c r="N12" s="615">
        <f>'Proiecte Timisoara'!N20</f>
        <v>0</v>
      </c>
    </row>
    <row r="13" spans="1:14" ht="75">
      <c r="A13" s="615">
        <f>'Proiecte Timisoara'!A21</f>
        <v>57</v>
      </c>
      <c r="B13" s="615" t="str">
        <f>'Proiecte Timisoara'!B21</f>
        <v xml:space="preserve">Timisoara  </v>
      </c>
      <c r="C13" s="615" t="str">
        <f>'Proiecte Timisoara'!C21</f>
        <v>Timis</v>
      </c>
      <c r="D13" s="615" t="str">
        <f>'Proiecte Timisoara'!D21</f>
        <v>C5Reabilitarea liniilor de tramvai şi modernizarea tramelor stradale în municipiul Timişoara, Traseul 6, Str. Avram Imbroane - Str. Gheorghe Adam</v>
      </c>
      <c r="E13" s="615" t="str">
        <f>'Proiecte Timisoara'!E21</f>
        <v>Municipiul Timisoara</v>
      </c>
      <c r="F13" s="615" t="str">
        <f>'Proiecte Timisoara'!F21</f>
        <v xml:space="preserve">• Reabilitarea liniei de tramvai și a
 tramei stradale aferente (o bandă pe sens), pe o porțiune de 1,63 km. </v>
      </c>
      <c r="G13" s="615" t="str">
        <f>'Proiecte Timisoara'!G21</f>
        <v>PT+DDE IN CURS DE ELABORARE</v>
      </c>
      <c r="H13" s="615">
        <f>'Proiecte Timisoara'!H21</f>
        <v>0</v>
      </c>
      <c r="I13" s="618">
        <f>'Proiecte Timisoara'!I21</f>
        <v>18091250</v>
      </c>
      <c r="J13" s="618">
        <f>'Proiecte Timisoara'!J21</f>
        <v>4100000</v>
      </c>
      <c r="K13" s="615" t="str">
        <f>'Proiecte Timisoara'!K21</f>
        <v>POR 2014-2020</v>
      </c>
      <c r="L13" s="615">
        <f>'Proiecte Timisoara'!L21</f>
        <v>0</v>
      </c>
      <c r="M13" s="615">
        <f>'Proiecte Timisoara'!M21</f>
        <v>0</v>
      </c>
      <c r="N13" s="615">
        <f>'Proiecte Timisoara'!N21</f>
        <v>0</v>
      </c>
    </row>
    <row r="14" spans="1:14" ht="87" customHeight="1">
      <c r="A14" s="615">
        <f>'Proiecte Timisoara'!A22</f>
        <v>58</v>
      </c>
      <c r="B14" s="615" t="str">
        <f>'Proiecte Timisoara'!B22</f>
        <v xml:space="preserve">Timisoara  </v>
      </c>
      <c r="C14" s="615" t="str">
        <f>'Proiecte Timisoara'!C22</f>
        <v>Timis</v>
      </c>
      <c r="D14" s="615" t="str">
        <f>'Proiecte Timisoara'!D22</f>
        <v>C6aReabilitarea liniilor de tramvai şi modernizarea tramelor stradale în municipiul Timişoara, Traseul 7, Etapa I, Str. Ana Ipătescu (Str. Transilvania - Piaţa Veteranilor)</v>
      </c>
      <c r="E14" s="615" t="str">
        <f>'Proiecte Timisoara'!E22</f>
        <v>Municipiul Timisoara</v>
      </c>
      <c r="F14" s="615" t="str">
        <f>'Proiecte Timisoara'!F22</f>
        <v xml:space="preserve">• Reabilitarea liniei de tramvai și a
 tramei stradale aferente (o bandă pe sens), pe o porțiune de 3,13 km. </v>
      </c>
      <c r="G14" s="615" t="str">
        <f>'Proiecte Timisoara'!G22</f>
        <v>PT+DDE IN CURS DE ELABORARE</v>
      </c>
      <c r="H14" s="615">
        <f>'Proiecte Timisoara'!H22</f>
        <v>0</v>
      </c>
      <c r="I14" s="618">
        <f>'Proiecte Timisoara'!I22</f>
        <v>7059999.9999999991</v>
      </c>
      <c r="J14" s="618">
        <f>'Proiecte Timisoara'!J22</f>
        <v>1600000</v>
      </c>
      <c r="K14" s="615" t="str">
        <f>'Proiecte Timisoara'!K22</f>
        <v>POR 2014-2020</v>
      </c>
      <c r="L14" s="615">
        <f>'Proiecte Timisoara'!L22</f>
        <v>0</v>
      </c>
      <c r="M14" s="615">
        <f>'Proiecte Timisoara'!M22</f>
        <v>0</v>
      </c>
      <c r="N14" s="615">
        <f>'Proiecte Timisoara'!N22</f>
        <v>0</v>
      </c>
    </row>
    <row r="15" spans="1:14" ht="102.75" customHeight="1">
      <c r="A15" s="615">
        <f>'Proiecte Timisoara'!A23</f>
        <v>59</v>
      </c>
      <c r="B15" s="615" t="str">
        <f>'Proiecte Timisoara'!B23</f>
        <v xml:space="preserve">Timisoara  </v>
      </c>
      <c r="C15" s="615" t="str">
        <f>'Proiecte Timisoara'!C23</f>
        <v>Timis</v>
      </c>
      <c r="D15" s="615" t="str">
        <f>'Proiecte Timisoara'!D23</f>
        <v>C6b Reabilitarea liniilor de tramvai şi modernizarea tramelor stradale în municipiul Timişoara, Traseul 7, Etapa II, Str. Victor Hugo, Str. Aluniş, Str. Drubeta (Piaţa Veteranilor - Str. Mureş)</v>
      </c>
      <c r="E15" s="615" t="str">
        <f>'Proiecte Timisoara'!E23</f>
        <v>Municipiul Timisoara</v>
      </c>
      <c r="F15" s="615" t="str">
        <f>'Proiecte Timisoara'!F23</f>
        <v xml:space="preserve">• Reabilitarea liniei de tramvai și a
 tramei stradale aferente (o bandă pe sens), pe o porțiune de 3,13 km. </v>
      </c>
      <c r="G15" s="615">
        <f>'Proiecte Timisoara'!G23</f>
        <v>0</v>
      </c>
      <c r="H15" s="615">
        <f>'Proiecte Timisoara'!H23</f>
        <v>0</v>
      </c>
      <c r="I15" s="618">
        <f>'Proiecte Timisoara'!I23</f>
        <v>27357499.999999996</v>
      </c>
      <c r="J15" s="618">
        <f>'Proiecte Timisoara'!J23</f>
        <v>6200000</v>
      </c>
      <c r="K15" s="615" t="str">
        <f>'Proiecte Timisoara'!K23</f>
        <v>POR 2014-2020</v>
      </c>
      <c r="L15" s="615">
        <f>'Proiecte Timisoara'!L23</f>
        <v>0</v>
      </c>
      <c r="M15" s="615">
        <f>'Proiecte Timisoara'!M23</f>
        <v>0</v>
      </c>
      <c r="N15" s="615">
        <f>'Proiecte Timisoara'!N23</f>
        <v>0</v>
      </c>
    </row>
    <row r="16" spans="1:14" ht="60">
      <c r="A16" s="615">
        <f>'Proiecte Timisoara'!A24</f>
        <v>60</v>
      </c>
      <c r="B16" s="615" t="str">
        <f>'Proiecte Timisoara'!B24</f>
        <v xml:space="preserve">Timisoara  </v>
      </c>
      <c r="C16" s="615" t="str">
        <f>'Proiecte Timisoara'!C24</f>
        <v>Timis</v>
      </c>
      <c r="D16" s="615" t="str">
        <f>'Proiecte Timisoara'!D24</f>
        <v>C7Reabilitarea liniilor de tramvai şi modernizarea tramelor stradale în municipiul Timişoara, Traseul 8, Str. Ardealul</v>
      </c>
      <c r="E16" s="615" t="str">
        <f>'Proiecte Timisoara'!E24</f>
        <v>Municipiul Timisoara</v>
      </c>
      <c r="F16" s="615" t="str">
        <f>'Proiecte Timisoara'!F24</f>
        <v xml:space="preserve">• Reabilitarea liniei de tramvai și a 
tramei stradale aferente (o bandă pe sens), pe o porțiune de 1,96 km. </v>
      </c>
      <c r="G16" s="615" t="str">
        <f>'Proiecte Timisoara'!G24</f>
        <v>PT+DDE IN CURS DE ELABORARE</v>
      </c>
      <c r="H16" s="615">
        <f>'Proiecte Timisoara'!H24</f>
        <v>0</v>
      </c>
      <c r="I16" s="618">
        <f>'Proiecte Timisoara'!I24</f>
        <v>33093749.999999996</v>
      </c>
      <c r="J16" s="618">
        <f>'Proiecte Timisoara'!J24</f>
        <v>7500000</v>
      </c>
      <c r="K16" s="615" t="str">
        <f>'Proiecte Timisoara'!K24</f>
        <v>POR 2014-2020</v>
      </c>
      <c r="L16" s="615">
        <f>'Proiecte Timisoara'!L24</f>
        <v>0</v>
      </c>
      <c r="M16" s="615">
        <f>'Proiecte Timisoara'!M24</f>
        <v>0</v>
      </c>
      <c r="N16" s="615">
        <f>'Proiecte Timisoara'!N24</f>
        <v>0</v>
      </c>
    </row>
    <row r="17" spans="1:14" ht="84" customHeight="1">
      <c r="A17" s="615">
        <f>'Proiecte Timisoara'!A25</f>
        <v>61</v>
      </c>
      <c r="B17" s="615" t="str">
        <f>'Proiecte Timisoara'!B25</f>
        <v xml:space="preserve">Timisoara  </v>
      </c>
      <c r="C17" s="615" t="str">
        <f>'Proiecte Timisoara'!C25</f>
        <v>Timis</v>
      </c>
      <c r="D17" s="615" t="str">
        <f>'Proiecte Timisoara'!D25</f>
        <v>C8Reabilitarea liniilor de tramvai şi modernizarea tramelor stradale în municipiul Timişoara, Traseul 9, Str. Ioan Slavici, Str. Polonă</v>
      </c>
      <c r="E17" s="615" t="str">
        <f>'Proiecte Timisoara'!E25</f>
        <v>Municipiul Timisoara</v>
      </c>
      <c r="F17" s="615" t="str">
        <f>'Proiecte Timisoara'!F25</f>
        <v xml:space="preserve">• Reabilitarea liniei de tramvai și a 
tramei stradale aferente (o bandă pe sens), pe o porțiune de 2,62 km. </v>
      </c>
      <c r="G17" s="615" t="str">
        <f>'Proiecte Timisoara'!G25</f>
        <v>PT+DDE IN CURS DE ELABORARE</v>
      </c>
      <c r="H17" s="615">
        <f>'Proiecte Timisoara'!H25</f>
        <v>0</v>
      </c>
      <c r="I17" s="618">
        <f>'Proiecte Timisoara'!I25</f>
        <v>17208750</v>
      </c>
      <c r="J17" s="618">
        <f>'Proiecte Timisoara'!J25</f>
        <v>3900000</v>
      </c>
      <c r="K17" s="615" t="str">
        <f>'Proiecte Timisoara'!K25</f>
        <v>POR 2014-2020</v>
      </c>
      <c r="L17" s="615">
        <f>'Proiecte Timisoara'!L25</f>
        <v>0</v>
      </c>
      <c r="M17" s="615">
        <f>'Proiecte Timisoara'!M25</f>
        <v>0</v>
      </c>
      <c r="N17" s="615">
        <f>'Proiecte Timisoara'!N25</f>
        <v>0</v>
      </c>
    </row>
    <row r="18" spans="1:14" ht="51" customHeight="1">
      <c r="A18" s="615">
        <f>'Proiecte Timisoara'!A28</f>
        <v>65</v>
      </c>
      <c r="B18" s="615" t="str">
        <f>'Proiecte Timisoara'!B28</f>
        <v xml:space="preserve">Timisoara  </v>
      </c>
      <c r="C18" s="615" t="str">
        <f>'Proiecte Timisoara'!C28</f>
        <v>Timiș</v>
      </c>
      <c r="D18" s="615" t="str">
        <f>'Proiecte Timisoara'!D28</f>
        <v>C10Linie Noua de tramvai Solventul -Gara de Nord</v>
      </c>
      <c r="E18" s="615" t="str">
        <f>'Proiecte Timisoara'!E28</f>
        <v>Municipiul Timisoara</v>
      </c>
      <c r="F18" s="615" t="str">
        <f>'Proiecte Timisoara'!F28</f>
        <v xml:space="preserve">• Modernizarea străzii existente și construcția unei noi linii de tramvai (0,71 km) între Solventul și Gara de Nord. </v>
      </c>
      <c r="G18" s="615" t="str">
        <f>'Proiecte Timisoara'!G28</f>
        <v>Nu există studii</v>
      </c>
      <c r="H18" s="615">
        <f>'Proiecte Timisoara'!H28</f>
        <v>24</v>
      </c>
      <c r="I18" s="618">
        <f>'Proiecte Timisoara'!I28</f>
        <v>15884999.999999998</v>
      </c>
      <c r="J18" s="618">
        <f>'Proiecte Timisoara'!J28</f>
        <v>3600000</v>
      </c>
      <c r="K18" s="615" t="str">
        <f>'Proiecte Timisoara'!K28</f>
        <v>POR 2014-2020</v>
      </c>
      <c r="L18" s="615">
        <f>'Proiecte Timisoara'!L28</f>
        <v>0</v>
      </c>
      <c r="M18" s="615">
        <f>'Proiecte Timisoara'!M28</f>
        <v>0</v>
      </c>
      <c r="N18" s="615">
        <f>'Proiecte Timisoara'!N28</f>
        <v>0</v>
      </c>
    </row>
    <row r="19" spans="1:14" ht="108.75" customHeight="1">
      <c r="A19" s="615">
        <f>'Proiecte Timisoara'!A29</f>
        <v>66</v>
      </c>
      <c r="B19" s="615" t="str">
        <f>'Proiecte Timisoara'!B29</f>
        <v xml:space="preserve">Timisoara  </v>
      </c>
      <c r="C19" s="615" t="str">
        <f>'Proiecte Timisoara'!C29</f>
        <v>Timiș</v>
      </c>
      <c r="D19" s="615" t="str">
        <f>'Proiecte Timisoara'!D29</f>
        <v>C11 Extindere Transport electric pe Calea Sagului(trolebuz+tramvai)</v>
      </c>
      <c r="E19" s="615" t="str">
        <f>'Proiecte Timisoara'!E29</f>
        <v>Municipiul Timisoara</v>
      </c>
      <c r="F19" s="615" t="str">
        <f>'Proiecte Timisoara'!F29</f>
        <v>• Construcția unei noi linii de tramvai pe Bd. General Ion Dragalina și pe Calea Șagului (2 km) cu cale dedicată și reducerea numărului de benzi destinate traficului general de la 2 pe sens la 1 pe sens și reabilitarea tramei stradale aferente. 
• Construcția unei rețele de troleibuz (cale bidirecțională) între Piața Iuliu Maniu și pasajul CF de pe Calea Șagului. 
• Având în vedere faptul că pe această arteră operează ruta de autobuz cu cea mai ridicată frecvență, primăria va analiza posibilitatea realizării rețelei de contact pentru troleibuz pe actuala infrastructură stradală cu minime adaptări.</v>
      </c>
      <c r="G19" s="615" t="str">
        <f>'Proiecte Timisoara'!G29</f>
        <v>Nu există studii</v>
      </c>
      <c r="H19" s="615">
        <f>'Proiecte Timisoara'!H29</f>
        <v>24</v>
      </c>
      <c r="I19" s="618">
        <f>'Proiecte Timisoara'!I29</f>
        <v>33093749.999999996</v>
      </c>
      <c r="J19" s="618">
        <f>'Proiecte Timisoara'!J29</f>
        <v>7500000</v>
      </c>
      <c r="K19" s="615" t="str">
        <f>'Proiecte Timisoara'!K29</f>
        <v>POR 2014-2020</v>
      </c>
      <c r="L19" s="615">
        <f>'Proiecte Timisoara'!L29</f>
        <v>0</v>
      </c>
      <c r="M19" s="615">
        <f>'Proiecte Timisoara'!M29</f>
        <v>0</v>
      </c>
      <c r="N19" s="615">
        <f>'Proiecte Timisoara'!N29</f>
        <v>0</v>
      </c>
    </row>
    <row r="20" spans="1:14" ht="102" customHeight="1">
      <c r="A20" s="615">
        <f>'Proiecte Timisoara'!A31</f>
        <v>70</v>
      </c>
      <c r="B20" s="615" t="str">
        <f>'Proiecte Timisoara'!B31</f>
        <v xml:space="preserve">Timisoara  </v>
      </c>
      <c r="C20" s="615" t="str">
        <f>'Proiecte Timisoara'!C31</f>
        <v>Timiș</v>
      </c>
      <c r="D20" s="615" t="str">
        <f>'Proiecte Timisoara'!D31</f>
        <v>M7a Înnoirea 
flotei de transport public – perioada 2016 - 2020</v>
      </c>
      <c r="E20" s="615" t="str">
        <f>'Proiecte Timisoara'!E31</f>
        <v>Municipiul Timisoara
 RATT</v>
      </c>
      <c r="F20" s="615" t="str">
        <f>'Proiecte Timisoara'!F31</f>
        <v>• Achiziția a 15 tramvaie lungi (1,5 MEUR/bucată), 10 de troleibuze articulate (0,45 MEUR/bucată), 5 troleibuze nearticulate (0,33 MEUR/bucată) și 10 autobuze nearticulate (dintre care 8 de tip urban și 2 de tip lung parcurs, pentru rutele metropolitane pe distanțe mai mari) (0,22 MEUR/bucată). 
• Propunerea ține cont de extinderea rețelei de troleibuz (prima etapă), de reintroducerea operațiilor cu tramvaiul pe linia 3 și de programul de modernizare a tramvaielor demarat de municipalitate. 
• Propunerea presupune îmbunătățirea coeficientului de utilizare a flotei.</v>
      </c>
      <c r="G20" s="615">
        <f>'Proiecte Timisoara'!G31</f>
        <v>0</v>
      </c>
      <c r="H20" s="615">
        <f>'Proiecte Timisoara'!H31</f>
        <v>60</v>
      </c>
      <c r="I20" s="618">
        <f>'Proiecte Timisoara'!I31</f>
        <v>136787500</v>
      </c>
      <c r="J20" s="618">
        <f>'Proiecte Timisoara'!J31</f>
        <v>31000000</v>
      </c>
      <c r="K20" s="615" t="str">
        <f>'Proiecte Timisoara'!K31</f>
        <v>POR 2014-2020</v>
      </c>
      <c r="L20" s="615">
        <f>'Proiecte Timisoara'!L31</f>
        <v>0</v>
      </c>
      <c r="M20" s="615">
        <f>'Proiecte Timisoara'!M31</f>
        <v>0</v>
      </c>
      <c r="N20" s="615">
        <f>'Proiecte Timisoara'!N31</f>
        <v>0</v>
      </c>
    </row>
    <row r="21" spans="1:14" ht="131.25" customHeight="1">
      <c r="A21" s="615">
        <f>'Proiecte Timisoara'!A32</f>
        <v>71</v>
      </c>
      <c r="B21" s="615" t="str">
        <f>'Proiecte Timisoara'!B32</f>
        <v xml:space="preserve">Timisoara  </v>
      </c>
      <c r="C21" s="615" t="str">
        <f>'Proiecte Timisoara'!C32</f>
        <v>Timiș</v>
      </c>
      <c r="D21" s="615" t="str">
        <f>'Proiecte Timisoara'!D32</f>
        <v>M7bÎnnoirea flotei de transport public 
- perioada 2021-2030</v>
      </c>
      <c r="E21" s="615" t="str">
        <f>'Proiecte Timisoara'!E32</f>
        <v>Municipiul Timisoara
RATT</v>
      </c>
      <c r="F21" s="615" t="str">
        <f>'Proiecte Timisoara'!F32</f>
        <v>• Achiziția a 10 tramvaie lungi (1,5 MEUR/bucată), 20 tramvaie scurte (1,2 MEUR/bucată), 20 de troleibuze articulate (0,45 MEUR/bucată), 20 troleibuze nearticulate (0,33 MEUR/bucată), 20 autobuze articulate (0,28 MEUR/bucată) și 20 de autobuze nearticulate (dintre care 15 de tip urban și 5 de tip lung parcurs, pentru rutele metropolitane pe distanțe mai mari) (0,22 MEUR/bucată). 
• Propunerea ține cont de extinderea rețelelor de tramvai și troleibuz. 
• Propunerea presupune îmbunătățirea coeficientului de utilizare a flotei. 
• Va fi analizată opțiunea utilizării de autobuze electrice, în scenariul în care această tehnologie se va dovedi avantajoasă economic.</v>
      </c>
      <c r="G21" s="615">
        <f>'Proiecte Timisoara'!G32</f>
        <v>0</v>
      </c>
      <c r="H21" s="615">
        <f>'Proiecte Timisoara'!H32</f>
        <v>120</v>
      </c>
      <c r="I21" s="618">
        <f>'Proiecte Timisoara'!I32</f>
        <v>285047500</v>
      </c>
      <c r="J21" s="618">
        <f>'Proiecte Timisoara'!J32</f>
        <v>64600000</v>
      </c>
      <c r="K21" s="615" t="str">
        <f>'Proiecte Timisoara'!K32</f>
        <v>Buget local/POR 2014-2020</v>
      </c>
      <c r="L21" s="615">
        <f>'Proiecte Timisoara'!L32</f>
        <v>0</v>
      </c>
      <c r="M21" s="615">
        <f>'Proiecte Timisoara'!M32</f>
        <v>0</v>
      </c>
      <c r="N21" s="615">
        <f>'Proiecte Timisoara'!N32</f>
        <v>0</v>
      </c>
    </row>
    <row r="22" spans="1:14" ht="38.25" customHeight="1">
      <c r="A22" s="615">
        <f>'Proiecte Timisoara'!A45</f>
        <v>89</v>
      </c>
      <c r="B22" s="615" t="str">
        <f>'Proiecte Timisoara'!B45</f>
        <v xml:space="preserve">Timisoara  </v>
      </c>
      <c r="C22" s="615" t="str">
        <f>'Proiecte Timisoara'!C45</f>
        <v>Timiș</v>
      </c>
      <c r="D22" s="615" t="str">
        <f>'Proiecte Timisoara'!D45</f>
        <v>M16 aAmenajarea reţelei urbane de piste de biciclete - etapa II</v>
      </c>
      <c r="E22" s="615" t="str">
        <f>'Proiecte Timisoara'!E45</f>
        <v>Municipiul Timisoara</v>
      </c>
      <c r="F22" s="615" t="str">
        <f>'Proiecte Timisoara'!F45</f>
        <v>• Extinderea rețelei de piste de biciclete cu cca. 61 km în interiorul orașului. 
• Amenajarea de rasteluri pentru biciclete în 33 de locații, cu 30 de locuri fiecare în medie.</v>
      </c>
      <c r="G22" s="615" t="str">
        <f>'Proiecte Timisoara'!G45</f>
        <v>Nu există studii</v>
      </c>
      <c r="H22" s="615">
        <f>'Proiecte Timisoara'!H45</f>
        <v>60</v>
      </c>
      <c r="I22" s="618">
        <f>'Proiecte Timisoara'!I45</f>
        <v>21180000</v>
      </c>
      <c r="J22" s="618">
        <f>'Proiecte Timisoara'!J45</f>
        <v>4800000</v>
      </c>
      <c r="K22" s="615" t="str">
        <f>'Proiecte Timisoara'!K45</f>
        <v>POR 2014-2020</v>
      </c>
      <c r="L22" s="615">
        <f>'Proiecte Timisoara'!L45</f>
        <v>0</v>
      </c>
      <c r="M22" s="615">
        <f>'Proiecte Timisoara'!M45</f>
        <v>0</v>
      </c>
      <c r="N22" s="615">
        <f>'Proiecte Timisoara'!N45</f>
        <v>0</v>
      </c>
    </row>
    <row r="23" spans="1:14" ht="70.5" customHeight="1">
      <c r="A23" s="615">
        <f>'Proiecte Timisoara'!A46</f>
        <v>90</v>
      </c>
      <c r="B23" s="615" t="str">
        <f>'Proiecte Timisoara'!B46</f>
        <v xml:space="preserve">Timisoara  </v>
      </c>
      <c r="C23" s="615" t="str">
        <f>'Proiecte Timisoara'!C46</f>
        <v>Timiș</v>
      </c>
      <c r="D23" s="615" t="str">
        <f>'Proiecte Timisoara'!D46</f>
        <v>M16bAmenajarea unei rețele regionale 
de piste de biciclete</v>
      </c>
      <c r="E23" s="615" t="str">
        <f>'Proiecte Timisoara'!E46</f>
        <v>Municipiul Timisoara
 UAT comune</v>
      </c>
      <c r="F23" s="615" t="str">
        <f>'Proiecte Timisoara'!F46</f>
        <v>• Construcția unei rețele de piste extraurbane de biciclete în lungime totală de 224 km, care acoperă întregul pol de creștere, dintre care au fost selectate 5 piste (în lungime totală de 61 km) pentru implementare pe perioada planului de mobilitate (2016 – 2030).</v>
      </c>
      <c r="G23" s="615" t="str">
        <f>'Proiecte Timisoara'!G46</f>
        <v>Nu există studii</v>
      </c>
      <c r="H23" s="615">
        <f>'Proiecte Timisoara'!H46</f>
        <v>168</v>
      </c>
      <c r="I23" s="618">
        <f>'Proiecte Timisoara'!I46</f>
        <v>49419999.999999993</v>
      </c>
      <c r="J23" s="618">
        <f>'Proiecte Timisoara'!J46</f>
        <v>11200000</v>
      </c>
      <c r="K23" s="615" t="str">
        <f>'Proiecte Timisoara'!K46</f>
        <v>Buget local/POR 2014-2020</v>
      </c>
      <c r="L23" s="615">
        <f>'Proiecte Timisoara'!L46</f>
        <v>0</v>
      </c>
      <c r="M23" s="615">
        <f>'Proiecte Timisoara'!M46</f>
        <v>0</v>
      </c>
      <c r="N23" s="615" t="str">
        <f>'Proiecte Timisoara'!N46</f>
        <v>modificat obiectiv - diminuat lungime piste de la 224 km la 61 km</v>
      </c>
    </row>
    <row r="24" spans="1:14" ht="72" customHeight="1">
      <c r="A24" s="615">
        <f>'Proiecte Timisoara'!A48</f>
        <v>95</v>
      </c>
      <c r="B24" s="615" t="str">
        <f>'Proiecte Timisoara'!B48</f>
        <v xml:space="preserve">Timisoara  </v>
      </c>
      <c r="C24" s="615" t="str">
        <f>'Proiecte Timisoara'!C48</f>
        <v>Timis</v>
      </c>
      <c r="D24" s="615" t="str">
        <f>'Proiecte Timisoara'!D48</f>
        <v>M12a Modernizarea depoului de tramvaie
 Dambovita</v>
      </c>
      <c r="E24" s="615" t="str">
        <f>'Proiecte Timisoara'!E48</f>
        <v>RATT</v>
      </c>
      <c r="F24" s="615" t="str">
        <f>'Proiecte Timisoara'!F48</f>
        <v>• Modernizarea construcțiilor și echipamentelor din depoul de tramvaie și troleibuze. 
• Modernizarea sau înlocuirea echipamentelor de mentenanță, vopsire și reparații. 
• Dotarea spațiului cu un sistem de video-supraveghere.</v>
      </c>
      <c r="G24" s="615">
        <f>'Proiecte Timisoara'!G48</f>
        <v>0</v>
      </c>
      <c r="H24" s="615">
        <f>'Proiecte Timisoara'!H48</f>
        <v>24</v>
      </c>
      <c r="I24" s="618">
        <f>'Proiecte Timisoara'!I48</f>
        <v>30887499.999999996</v>
      </c>
      <c r="J24" s="618">
        <f>'Proiecte Timisoara'!J48</f>
        <v>7000000</v>
      </c>
      <c r="K24" s="615" t="str">
        <f>'Proiecte Timisoara'!K48</f>
        <v>POR 2014-2020</v>
      </c>
      <c r="L24" s="615">
        <f>'Proiecte Timisoara'!L48</f>
        <v>0</v>
      </c>
      <c r="M24" s="615">
        <f>'Proiecte Timisoara'!M48</f>
        <v>0</v>
      </c>
      <c r="N24" s="615">
        <f>'Proiecte Timisoara'!N48</f>
        <v>0</v>
      </c>
    </row>
    <row r="25" spans="1:14" ht="51.75" customHeight="1">
      <c r="A25" s="615">
        <f>'Proiecte Timisoara'!A49</f>
        <v>96</v>
      </c>
      <c r="B25" s="615" t="str">
        <f>'Proiecte Timisoara'!B49</f>
        <v xml:space="preserve">Timisoara  </v>
      </c>
      <c r="C25" s="615" t="str">
        <f>'Proiecte Timisoara'!C49</f>
        <v>Timis</v>
      </c>
      <c r="D25" s="615" t="str">
        <f>'Proiecte Timisoara'!D49</f>
        <v>M12b Spălătorie ecologică pentru mijloacele de transport public
în depoul Dâmboviţa</v>
      </c>
      <c r="E25" s="615" t="str">
        <f>'Proiecte Timisoara'!E49</f>
        <v>RATT</v>
      </c>
      <c r="F25" s="615" t="str">
        <f>'Proiecte Timisoara'!F49</f>
        <v>• Amenajarea unei spălătorii ecologice pentru tramvaie, troleibuze și autobuze în terminalul Dâmbovița</v>
      </c>
      <c r="G25" s="615">
        <f>'Proiecte Timisoara'!G49</f>
        <v>0</v>
      </c>
      <c r="H25" s="615">
        <f>'Proiecte Timisoara'!H49</f>
        <v>12</v>
      </c>
      <c r="I25" s="618">
        <f>'Proiecte Timisoara'!I49</f>
        <v>2206250</v>
      </c>
      <c r="J25" s="618">
        <f>'Proiecte Timisoara'!J49</f>
        <v>500000</v>
      </c>
      <c r="K25" s="615" t="str">
        <f>'Proiecte Timisoara'!K49</f>
        <v>POR 2014-2020</v>
      </c>
      <c r="L25" s="615">
        <f>'Proiecte Timisoara'!L49</f>
        <v>0</v>
      </c>
      <c r="M25" s="615">
        <f>'Proiecte Timisoara'!M49</f>
        <v>0</v>
      </c>
      <c r="N25" s="615">
        <f>'Proiecte Timisoara'!N49</f>
        <v>0</v>
      </c>
    </row>
    <row r="26" spans="1:14" ht="65.25" customHeight="1">
      <c r="A26" s="615">
        <f>'Proiecte Timisoara'!A56</f>
        <v>103</v>
      </c>
      <c r="B26" s="615" t="str">
        <f>'Proiecte Timisoara'!B56</f>
        <v xml:space="preserve">Timisoara  </v>
      </c>
      <c r="C26" s="615" t="str">
        <f>'Proiecte Timisoara'!C56</f>
        <v>Timiș</v>
      </c>
      <c r="D26" s="615" t="str">
        <f>'Proiecte Timisoara'!D56</f>
        <v>M9a Modernizarea staţiilor de transport
 public din zona urbană</v>
      </c>
      <c r="E26" s="615" t="str">
        <f>'Proiecte Timisoara'!E56</f>
        <v xml:space="preserve">Municipiul Timisoara
 </v>
      </c>
      <c r="F26" s="615" t="str">
        <f>'Proiecte Timisoara'!F56</f>
        <v xml:space="preserve">• Echiparea celor mai aglomerate 
200 stații de TP din zona extraurbană cu adăposturi (iluminate unde este cazul), alte facilități (ex. coșuri de gunoi) inclusiv afișaj electronic acolo unde nu există, și îmbunătățirea siguranței accesului pietonal la acestea. </v>
      </c>
      <c r="G26" s="615" t="str">
        <f>'Proiecte Timisoara'!G56</f>
        <v>Nu exista studii</v>
      </c>
      <c r="H26" s="615">
        <f>'Proiecte Timisoara'!H56</f>
        <v>12</v>
      </c>
      <c r="I26" s="618">
        <f>'Proiecte Timisoara'!I56</f>
        <v>6618749.9999999991</v>
      </c>
      <c r="J26" s="618">
        <f>'Proiecte Timisoara'!J56</f>
        <v>1500000</v>
      </c>
      <c r="K26" s="615" t="str">
        <f>'Proiecte Timisoara'!K56</f>
        <v>POR 2014-2020</v>
      </c>
      <c r="L26" s="615">
        <f>'Proiecte Timisoara'!L56</f>
        <v>0</v>
      </c>
      <c r="M26" s="615">
        <f>'Proiecte Timisoara'!M56</f>
        <v>0</v>
      </c>
      <c r="N26" s="615">
        <f>'Proiecte Timisoara'!N56</f>
        <v>0</v>
      </c>
    </row>
    <row r="27" spans="1:14" ht="73.5" customHeight="1">
      <c r="A27" s="615">
        <f>'Proiecte Timisoara'!A57</f>
        <v>104</v>
      </c>
      <c r="B27" s="615" t="str">
        <f>'Proiecte Timisoara'!B57</f>
        <v xml:space="preserve">Timisoara  </v>
      </c>
      <c r="C27" s="615" t="str">
        <f>'Proiecte Timisoara'!C57</f>
        <v>Timiș</v>
      </c>
      <c r="D27" s="615" t="str">
        <f>'Proiecte Timisoara'!D57</f>
        <v>M9b Modernizarea staţiilor de transport
 public din zona metropolitană</v>
      </c>
      <c r="E27" s="615" t="str">
        <f>'Proiecte Timisoara'!E57</f>
        <v>UAT comune</v>
      </c>
      <c r="F27" s="615" t="str">
        <f>'Proiecte Timisoara'!F57</f>
        <v xml:space="preserve">• Echiparea a celor mai aglomerate 100 stații de TP din
 zona extraurbană cu adăposturi (iluminate unde este cazul), alte facilități (ex. afișaj al caracteristicilor de călătorie, coșuri de gunoi), precum și îmbunătățirea siguranței accesului pietonal la acestea. </v>
      </c>
      <c r="G27" s="615" t="str">
        <f>'Proiecte Timisoara'!G57</f>
        <v>Nu exista studii</v>
      </c>
      <c r="H27" s="615">
        <f>'Proiecte Timisoara'!H57</f>
        <v>12</v>
      </c>
      <c r="I27" s="618">
        <f>'Proiecte Timisoara'!I57</f>
        <v>3529999.9999999995</v>
      </c>
      <c r="J27" s="618">
        <f>'Proiecte Timisoara'!J57</f>
        <v>800000</v>
      </c>
      <c r="K27" s="615" t="str">
        <f>'Proiecte Timisoara'!K57</f>
        <v>Buget local/POR 2014-2020</v>
      </c>
      <c r="L27" s="615">
        <f>'Proiecte Timisoara'!L57</f>
        <v>0</v>
      </c>
      <c r="M27" s="615">
        <f>'Proiecte Timisoara'!M57</f>
        <v>0</v>
      </c>
      <c r="N27" s="615">
        <f>'Proiecte Timisoara'!N57</f>
        <v>0</v>
      </c>
    </row>
    <row r="28" spans="1:14" ht="64.5" customHeight="1">
      <c r="A28" s="615">
        <f>'Proiecte Timisoara'!A64</f>
        <v>112</v>
      </c>
      <c r="B28" s="615" t="str">
        <f>'Proiecte Timisoara'!B64</f>
        <v xml:space="preserve">Timisoara  </v>
      </c>
      <c r="C28" s="615" t="str">
        <f>'Proiecte Timisoara'!C64</f>
        <v>Timiș</v>
      </c>
      <c r="D28" s="615" t="str">
        <f>'Proiecte Timisoara'!D64</f>
        <v>S10 Parcări Park &amp; Ride - Etapa I</v>
      </c>
      <c r="E28" s="615" t="str">
        <f>'Proiecte Timisoara'!E64</f>
        <v xml:space="preserve">Municipiul Timisoara
 </v>
      </c>
      <c r="F28" s="615" t="str">
        <f>'Proiecte Timisoara'!F64</f>
        <v xml:space="preserve">• Funcționalizarea a trei zone de oprire ca parcări P&amp;R - pe DN 69 (Auchan - Hornbach - Selgros), DN 59 (Praktiker), DN 6 (Str. Ștrandului/zonă întoarcere troleibuz 11) - prin acțiuni de marketing, repoziționarea stațiilor de TP în zonă și ajustarea corespunzătoare a operării liniilor de TP. </v>
      </c>
      <c r="G28" s="615" t="str">
        <f>'Proiecte Timisoara'!G64</f>
        <v>Nu exista studii</v>
      </c>
      <c r="H28" s="615">
        <f>'Proiecte Timisoara'!H64</f>
        <v>12</v>
      </c>
      <c r="I28" s="618">
        <f>'Proiecte Timisoara'!I64</f>
        <v>882499.99999999988</v>
      </c>
      <c r="J28" s="618">
        <f>'Proiecte Timisoara'!J64</f>
        <v>200000</v>
      </c>
      <c r="K28" s="615" t="str">
        <f>'Proiecte Timisoara'!K64</f>
        <v>POR 2014-2020</v>
      </c>
      <c r="L28" s="615">
        <f>'Proiecte Timisoara'!L64</f>
        <v>0</v>
      </c>
      <c r="M28" s="615">
        <f>'Proiecte Timisoara'!M64</f>
        <v>0</v>
      </c>
      <c r="N28" s="615">
        <f>'Proiecte Timisoara'!N64</f>
        <v>0</v>
      </c>
    </row>
    <row r="29" spans="1:14" ht="88.5" customHeight="1">
      <c r="A29" s="615">
        <f>'Proiecte Timisoara'!A65</f>
        <v>113</v>
      </c>
      <c r="B29" s="615" t="str">
        <f>'Proiecte Timisoara'!B65</f>
        <v xml:space="preserve">Timisoara  </v>
      </c>
      <c r="C29" s="615" t="str">
        <f>'Proiecte Timisoara'!C65</f>
        <v>Timiș</v>
      </c>
      <c r="D29" s="615" t="str">
        <f>'Proiecte Timisoara'!D65</f>
        <v>S11 Parcari P&amp;R-Etapa II</v>
      </c>
      <c r="E29" s="615" t="str">
        <f>'Proiecte Timisoara'!E65</f>
        <v xml:space="preserve">Municipiul Timisoara
 </v>
      </c>
      <c r="F29" s="615" t="str">
        <f>'Proiecte Timisoara'!F65</f>
        <v>• Construcția a trei parcări de tip Park &amp; Ride, de câte minim 300 de locuri fiecare în zonele UMT (capătul urban al radialei de est), Solventul (capătul urban al radialei de vest), intersecția centura de est/Calea Buziașului. 
• Dacă se dovedește necesar, se va adăuga capacitate suplimentară la locațiile de pe DN 69 și DN 59 din proiectul S10); se recomandă blocarea dezvoltărilor imobiliare pe terenurile care ar fi necesare extinderilor.</v>
      </c>
      <c r="G29" s="615" t="str">
        <f>'Proiecte Timisoara'!G65</f>
        <v>Nu exista studii</v>
      </c>
      <c r="H29" s="615">
        <f>'Proiecte Timisoara'!H65</f>
        <v>36</v>
      </c>
      <c r="I29" s="618">
        <f>'Proiecte Timisoara'!I65</f>
        <v>6618749.9999999991</v>
      </c>
      <c r="J29" s="618">
        <f>'Proiecte Timisoara'!J65</f>
        <v>1500000</v>
      </c>
      <c r="K29" s="615" t="str">
        <f>'Proiecte Timisoara'!K65</f>
        <v>POR 2014-2020</v>
      </c>
      <c r="L29" s="615">
        <f>'Proiecte Timisoara'!L65</f>
        <v>0</v>
      </c>
      <c r="M29" s="615">
        <f>'Proiecte Timisoara'!M65</f>
        <v>0</v>
      </c>
      <c r="N29" s="615">
        <f>'Proiecte Timisoara'!N65</f>
        <v>0</v>
      </c>
    </row>
    <row r="30" spans="1:14" ht="63" customHeight="1">
      <c r="A30" s="615">
        <f>'Proiecte Timisoara'!A68</f>
        <v>131</v>
      </c>
      <c r="B30" s="615" t="str">
        <f>'Proiecte Timisoara'!B68</f>
        <v xml:space="preserve">Timisoara </v>
      </c>
      <c r="C30" s="615" t="str">
        <f>'Proiecte Timisoara'!C68</f>
        <v xml:space="preserve">Timis </v>
      </c>
      <c r="D30" s="615" t="str">
        <f>'Proiecte Timisoara'!D68</f>
        <v>C9a inelul IV Vest Pasaj Inferior Solventul</v>
      </c>
      <c r="E30" s="615" t="str">
        <f>'Proiecte Timisoara'!E68</f>
        <v>Municipiul Timisoara</v>
      </c>
      <c r="F30" s="615" t="str">
        <f>'Proiecte Timisoara'!F68</f>
        <v>• Construcția unui pasaj inferior pe sub 
pachetul de căi ferate între Calea Bogdăneștilor și str. Gării cu 2 benzi pe sens și linie de tramvai în zona median.</v>
      </c>
      <c r="G30" s="615" t="str">
        <f>'Proiecte Timisoara'!G68</f>
        <v>exista SF demarare PT</v>
      </c>
      <c r="H30" s="615">
        <f>'Proiecte Timisoara'!H68</f>
        <v>36</v>
      </c>
      <c r="I30" s="618">
        <f>'Proiecte Timisoara'!I68</f>
        <v>88250000</v>
      </c>
      <c r="J30" s="618">
        <f>'Proiecte Timisoara'!J68</f>
        <v>20000000</v>
      </c>
      <c r="K30" s="615" t="str">
        <f>'Proiecte Timisoara'!K68</f>
        <v>POR 2014-2020</v>
      </c>
      <c r="L30" s="615">
        <f>'Proiecte Timisoara'!L68</f>
        <v>0</v>
      </c>
      <c r="M30" s="615">
        <f>'Proiecte Timisoara'!M68</f>
        <v>0</v>
      </c>
      <c r="N30" s="615">
        <f>'Proiecte Timisoara'!N68</f>
        <v>0</v>
      </c>
    </row>
    <row r="31" spans="1:14" s="630" customFormat="1" ht="22.5" customHeight="1">
      <c r="A31" s="627"/>
      <c r="B31" s="628" t="s">
        <v>1751</v>
      </c>
      <c r="C31" s="627"/>
      <c r="D31" s="627"/>
      <c r="E31" s="627"/>
      <c r="F31" s="627"/>
      <c r="G31" s="627"/>
      <c r="H31" s="627"/>
      <c r="I31" s="629">
        <f>SUM(I5:I30)</f>
        <v>941186250</v>
      </c>
      <c r="J31" s="629">
        <f>SUM(J5:J30)</f>
        <v>213300000</v>
      </c>
      <c r="K31" s="627"/>
      <c r="L31" s="627"/>
      <c r="M31" s="627"/>
      <c r="N31" s="627"/>
    </row>
    <row r="32" spans="1:14" ht="60">
      <c r="A32" s="615">
        <f>'Proiecte Timisoara'!A138</f>
        <v>242</v>
      </c>
      <c r="B32" s="615" t="str">
        <f>'Proiecte Timisoara'!B138</f>
        <v>Timişoara</v>
      </c>
      <c r="C32" s="615" t="str">
        <f>'Proiecte Timisoara'!C138</f>
        <v>Timiş</v>
      </c>
      <c r="D32" s="615" t="str">
        <f>'Proiecte Timisoara'!D138</f>
        <v xml:space="preserve">Reabilitare constructii,instalaii si utilitati cladirea B2  la Colegiul Tehnic E.Ungureanu </v>
      </c>
      <c r="E32" s="615" t="str">
        <f>'Proiecte Timisoara'!E138</f>
        <v xml:space="preserve">Municipiul Timişoara  </v>
      </c>
      <c r="F32" s="615" t="str">
        <f>'Proiecte Timisoara'!F138</f>
        <v>Reabilitare constructii,instalaii si utilitati cladire</v>
      </c>
      <c r="G32" s="615" t="str">
        <f>'Proiecte Timisoara'!G138</f>
        <v>PT</v>
      </c>
      <c r="H32" s="615">
        <f>'Proiecte Timisoara'!H138</f>
        <v>16</v>
      </c>
      <c r="I32" s="618">
        <f>'Proiecte Timisoara'!I138</f>
        <v>30253320</v>
      </c>
      <c r="J32" s="618">
        <f>'Proiecte Timisoara'!J138</f>
        <v>6842320.4794752914</v>
      </c>
      <c r="K32" s="615" t="str">
        <f>'Proiecte Timisoara'!K138</f>
        <v>POR 2014-2020
AP 4 PI 4.4</v>
      </c>
      <c r="L32" s="615">
        <f>'Proiecte Timisoara'!L138</f>
        <v>0</v>
      </c>
      <c r="M32" s="615" t="str">
        <f>'Proiecte Timisoara'!M138</f>
        <v>LOCATIE: (p-ta Huniade nr. 3)</v>
      </c>
      <c r="N32" s="615">
        <f>'Proiecte Timisoara'!N138</f>
        <v>0</v>
      </c>
    </row>
    <row r="33" spans="1:14" ht="45" customHeight="1">
      <c r="A33" s="616">
        <f>'Proiecte Timisoara'!A146</f>
        <v>0</v>
      </c>
      <c r="B33" s="616" t="str">
        <f>'Proiecte Timisoara'!B146</f>
        <v>Timişoara</v>
      </c>
      <c r="C33" s="616" t="str">
        <f>'Proiecte Timisoara'!C146</f>
        <v>Timiş</v>
      </c>
      <c r="D33" s="616" t="str">
        <f>'Proiecte Timisoara'!D146</f>
        <v>Constructie clădire cu destinaţia creşă, str. I.I.de la Brad</v>
      </c>
      <c r="E33" s="616" t="str">
        <f>'Proiecte Timisoara'!E146</f>
        <v>Municipiul Timişoara</v>
      </c>
      <c r="F33" s="616" t="str">
        <f>'Proiecte Timisoara'!F146</f>
        <v>constructie si dotare obiectiv nou</v>
      </c>
      <c r="G33" s="616" t="str">
        <f>'Proiecte Timisoara'!G146</f>
        <v xml:space="preserve">Fisa/idee de proiect </v>
      </c>
      <c r="H33" s="616">
        <f>'Proiecte Timisoara'!H146</f>
        <v>24</v>
      </c>
      <c r="I33" s="619">
        <f>'Proiecte Timisoara'!I146</f>
        <v>8825000</v>
      </c>
      <c r="J33" s="619">
        <f>'Proiecte Timisoara'!J146</f>
        <v>2000000</v>
      </c>
      <c r="K33" s="616" t="str">
        <f>'Proiecte Timisoara'!K146</f>
        <v>POR 2014-2020
AP 4 PI 4.4</v>
      </c>
      <c r="L33" s="616">
        <f>'Proiecte Timisoara'!L146</f>
        <v>0</v>
      </c>
      <c r="M33" s="616" t="str">
        <f>'Proiecte Timisoara'!M146</f>
        <v>LOCATIE: str. I.I de la Brad</v>
      </c>
      <c r="N33" s="616" t="str">
        <f>'Proiecte Timisoara'!N146</f>
        <v>introdus Ref. SC2017-4514/24.02.2017</v>
      </c>
    </row>
    <row r="34" spans="1:14" ht="48" customHeight="1">
      <c r="A34" s="616">
        <f>'Proiecte Timisoara'!A147</f>
        <v>0</v>
      </c>
      <c r="B34" s="616" t="str">
        <f>'Proiecte Timisoara'!B147</f>
        <v>Timişoara</v>
      </c>
      <c r="C34" s="616" t="str">
        <f>'Proiecte Timisoara'!C147</f>
        <v>Timiş</v>
      </c>
      <c r="D34" s="616" t="str">
        <f>'Proiecte Timisoara'!D147</f>
        <v xml:space="preserve"> Constructie clădire cu destinaţia creşă, str. Cocea nr.21</v>
      </c>
      <c r="E34" s="616" t="str">
        <f>'Proiecte Timisoara'!E147</f>
        <v>Municipiul Timişoara</v>
      </c>
      <c r="F34" s="616" t="str">
        <f>'Proiecte Timisoara'!F147</f>
        <v>constructie si dotare obiectiv nou</v>
      </c>
      <c r="G34" s="616" t="str">
        <f>'Proiecte Timisoara'!G147</f>
        <v xml:space="preserve">Fisa/idee de proiect </v>
      </c>
      <c r="H34" s="616">
        <f>'Proiecte Timisoara'!H147</f>
        <v>24</v>
      </c>
      <c r="I34" s="619">
        <f>'Proiecte Timisoara'!I147</f>
        <v>8825000</v>
      </c>
      <c r="J34" s="619">
        <f>'Proiecte Timisoara'!J147</f>
        <v>2000000</v>
      </c>
      <c r="K34" s="616" t="str">
        <f>'Proiecte Timisoara'!K147</f>
        <v>POR 2014-2020
AP 4 PI 4.4</v>
      </c>
      <c r="L34" s="616">
        <f>'Proiecte Timisoara'!L147</f>
        <v>0</v>
      </c>
      <c r="M34" s="616" t="str">
        <f>'Proiecte Timisoara'!M147</f>
        <v>LOCATIE: str.Cocea nr.21</v>
      </c>
      <c r="N34" s="616" t="str">
        <f>'Proiecte Timisoara'!N147</f>
        <v>introdus Ref. SC2017-4514/24.02.2017</v>
      </c>
    </row>
    <row r="35" spans="1:14" ht="59.25" customHeight="1">
      <c r="A35" s="615">
        <f>'Proiecte Timisoara'!A148</f>
        <v>282</v>
      </c>
      <c r="B35" s="615" t="str">
        <f>'Proiecte Timisoara'!B148</f>
        <v>Timisoara</v>
      </c>
      <c r="C35" s="615" t="str">
        <f>'Proiecte Timisoara'!C148</f>
        <v>Timis</v>
      </c>
      <c r="D35" s="615" t="str">
        <f>'Proiecte Timisoara'!D148</f>
        <v>Extindere grădinița cu program prelungit nr.20 Municipiul Timișoara 
str. M-tir Silviu Motohon nr.53;</v>
      </c>
      <c r="E35" s="615" t="str">
        <f>'Proiecte Timisoara'!E148</f>
        <v xml:space="preserve">Municipiul Timişoara </v>
      </c>
      <c r="F35" s="615" t="str">
        <f>'Proiecte Timisoara'!F148</f>
        <v>Extindere spatii invatamant, construire bazin înot si sala multifunctionala</v>
      </c>
      <c r="G35" s="615" t="str">
        <f>'Proiecte Timisoara'!G148</f>
        <v>in proiectare</v>
      </c>
      <c r="H35" s="615">
        <f>'Proiecte Timisoara'!H148</f>
        <v>14</v>
      </c>
      <c r="I35" s="618">
        <f>'Proiecte Timisoara'!I148</f>
        <v>3529999.9999999995</v>
      </c>
      <c r="J35" s="618">
        <f>'Proiecte Timisoara'!J148</f>
        <v>800000</v>
      </c>
      <c r="K35" s="615" t="str">
        <f>'Proiecte Timisoara'!K148</f>
        <v xml:space="preserve">POR  2014-2020   
AP4  PI4.4              </v>
      </c>
      <c r="L35" s="615">
        <f>'Proiecte Timisoara'!L148</f>
        <v>0</v>
      </c>
      <c r="M35" s="615">
        <f>'Proiecte Timisoara'!M148</f>
        <v>0</v>
      </c>
      <c r="N35" s="615">
        <f>'Proiecte Timisoara'!N148</f>
        <v>0</v>
      </c>
    </row>
    <row r="36" spans="1:14" ht="63.75" customHeight="1">
      <c r="A36" s="615">
        <f>'Proiecte Timisoara'!A149</f>
        <v>283</v>
      </c>
      <c r="B36" s="615" t="str">
        <f>'Proiecte Timisoara'!B149</f>
        <v>Timisoara</v>
      </c>
      <c r="C36" s="615" t="str">
        <f>'Proiecte Timisoara'!C149</f>
        <v>Timis</v>
      </c>
      <c r="D36" s="615" t="str">
        <f>'Proiecte Timisoara'!D149</f>
        <v>Extindere/ Refunctionaizare fosta Gradinita PP14 din incinta Colegiului National Banatean</v>
      </c>
      <c r="E36" s="615" t="str">
        <f>'Proiecte Timisoara'!E149</f>
        <v xml:space="preserve">Municipiul Timişoara </v>
      </c>
      <c r="F36" s="615" t="str">
        <f>'Proiecte Timisoara'!F149</f>
        <v>Extindere spatii invatamant, construire bazin înot si sala multifunctionala</v>
      </c>
      <c r="G36" s="615" t="str">
        <f>'Proiecte Timisoara'!G149</f>
        <v>in proiectare</v>
      </c>
      <c r="H36" s="615">
        <f>'Proiecte Timisoara'!H149</f>
        <v>12</v>
      </c>
      <c r="I36" s="618">
        <f>'Proiecte Timisoara'!I149</f>
        <v>4500000</v>
      </c>
      <c r="J36" s="618">
        <f>'Proiecte Timisoara'!J149</f>
        <v>1000000</v>
      </c>
      <c r="K36" s="615" t="str">
        <f>'Proiecte Timisoara'!K149</f>
        <v xml:space="preserve">POR  2014-2020    
 AP4 PI4.4          </v>
      </c>
      <c r="L36" s="615">
        <f>'Proiecte Timisoara'!L149</f>
        <v>0</v>
      </c>
      <c r="M36" s="615">
        <f>'Proiecte Timisoara'!M149</f>
        <v>0</v>
      </c>
      <c r="N36" s="615">
        <f>'Proiecte Timisoara'!N149</f>
        <v>0</v>
      </c>
    </row>
    <row r="37" spans="1:14" s="630" customFormat="1" ht="31.5" customHeight="1">
      <c r="A37" s="627"/>
      <c r="B37" s="628" t="s">
        <v>1752</v>
      </c>
      <c r="C37" s="627"/>
      <c r="D37" s="627"/>
      <c r="E37" s="627"/>
      <c r="F37" s="627"/>
      <c r="G37" s="627"/>
      <c r="H37" s="627"/>
      <c r="I37" s="629">
        <f>I32+I33+I34+I35+I36</f>
        <v>55933320</v>
      </c>
      <c r="J37" s="629">
        <f>J32+J33+J34+J35+J36</f>
        <v>12642320.479475291</v>
      </c>
      <c r="K37" s="627"/>
      <c r="L37" s="627"/>
      <c r="M37" s="627"/>
      <c r="N37" s="627"/>
    </row>
    <row r="38" spans="1:14" ht="75">
      <c r="A38" s="617">
        <f>'Proiecte Timisoara'!A158</f>
        <v>306</v>
      </c>
      <c r="B38" s="617" t="str">
        <f>'Proiecte Timisoara'!B158</f>
        <v>Timisoara</v>
      </c>
      <c r="C38" s="617" t="str">
        <f>'Proiecte Timisoara'!C158</f>
        <v>Timis</v>
      </c>
      <c r="D38" s="617" t="str">
        <f>'Proiecte Timisoara'!D158</f>
        <v>Amenajarea zonei verzi adiacente străzii Calea Buziaşului (faţă la fosta Optica)</v>
      </c>
      <c r="E38" s="617" t="str">
        <f>'Proiecte Timisoara'!E158</f>
        <v xml:space="preserve">Municipiul Timişoara 
</v>
      </c>
      <c r="F38" s="617" t="str">
        <f>'Proiecte Timisoara'!F158</f>
        <v xml:space="preserve"> Obiectivul proiectului:îmbunătăţirea calităţii mediului urban</v>
      </c>
      <c r="G38" s="617" t="str">
        <f>'Proiecte Timisoara'!G158</f>
        <v>Fişă/idee de proiect</v>
      </c>
      <c r="H38" s="617">
        <f>'Proiecte Timisoara'!H158</f>
        <v>18</v>
      </c>
      <c r="I38" s="620">
        <f>'Proiecte Timisoara'!I158</f>
        <v>19000000</v>
      </c>
      <c r="J38" s="620">
        <f>'Proiecte Timisoara'!J158</f>
        <v>4305949.0084985839</v>
      </c>
      <c r="K38" s="617" t="str">
        <f>'Proiecte Timisoara'!K158</f>
        <v>POR  2014-2020</v>
      </c>
      <c r="L38" s="617">
        <f>'Proiecte Timisoara'!L158</f>
        <v>0</v>
      </c>
      <c r="M38" s="617">
        <f>'Proiecte Timisoara'!M158</f>
        <v>0</v>
      </c>
      <c r="N38" s="617" t="str">
        <f>'Proiecte Timisoara'!N158</f>
        <v>Eliminat Ref. SC2017-4514/24.02.2017</v>
      </c>
    </row>
    <row r="39" spans="1:14" ht="75">
      <c r="A39" s="617">
        <f>'Proiecte Timisoara'!A159</f>
        <v>307</v>
      </c>
      <c r="B39" s="617" t="str">
        <f>'Proiecte Timisoara'!B159</f>
        <v>Timisoara</v>
      </c>
      <c r="C39" s="617" t="str">
        <f>'Proiecte Timisoara'!C159</f>
        <v>Timis</v>
      </c>
      <c r="D39" s="617" t="str">
        <f>'Proiecte Timisoara'!D159</f>
        <v xml:space="preserve">Amenajarea zonă verde adiacentă străzii Calea Aradului (fosta bază militară) </v>
      </c>
      <c r="E39" s="617" t="str">
        <f>'Proiecte Timisoara'!E159</f>
        <v xml:space="preserve">Municipiul Timişoara
</v>
      </c>
      <c r="F39" s="617" t="str">
        <f>'Proiecte Timisoara'!F159</f>
        <v xml:space="preserve"> Obiectivul proiectului:îmbunătăţirea calităţii mediului urban</v>
      </c>
      <c r="G39" s="617" t="str">
        <f>'Proiecte Timisoara'!G159</f>
        <v>Fişă/idee de proiect</v>
      </c>
      <c r="H39" s="617">
        <f>'Proiecte Timisoara'!H159</f>
        <v>18</v>
      </c>
      <c r="I39" s="620" t="str">
        <f>'Proiecte Timisoara'!I159</f>
        <v>13.000.000,00</v>
      </c>
      <c r="J39" s="620">
        <f>'Proiecte Timisoara'!J159</f>
        <v>2940178.67</v>
      </c>
      <c r="K39" s="617" t="str">
        <f>'Proiecte Timisoara'!K159</f>
        <v>POR  2014-2020</v>
      </c>
      <c r="L39" s="617">
        <f>'Proiecte Timisoara'!L159</f>
        <v>0</v>
      </c>
      <c r="M39" s="617">
        <f>'Proiecte Timisoara'!M159</f>
        <v>0</v>
      </c>
      <c r="N39" s="617" t="str">
        <f>'Proiecte Timisoara'!N159</f>
        <v>Eliminat Ref. SC2017-4514/24.02.2017</v>
      </c>
    </row>
    <row r="40" spans="1:14" ht="95.25" customHeight="1">
      <c r="A40" s="617">
        <f>'Proiecte Timisoara'!A160</f>
        <v>308</v>
      </c>
      <c r="B40" s="617" t="str">
        <f>'Proiecte Timisoara'!B160</f>
        <v>Timisoara</v>
      </c>
      <c r="C40" s="617" t="str">
        <f>'Proiecte Timisoara'!C160</f>
        <v>Timis</v>
      </c>
      <c r="D40" s="617" t="str">
        <f>'Proiecte Timisoara'!D160</f>
        <v>Amenajarea unui loc de joacă şi zonă verde adiacentă străzii Paul Constantinescu – 3.700 mp</v>
      </c>
      <c r="E40" s="617" t="str">
        <f>'Proiecte Timisoara'!E160</f>
        <v>Municipiul Timişoara
 – Direcţia de Mediu</v>
      </c>
      <c r="F40" s="617" t="str">
        <f>'Proiecte Timisoara'!F160</f>
        <v xml:space="preserve"> Obiectivul proiectului:îmbunătăţirea calităţii mediului urban, prin reamenajarea unui teren degradat, fost luciu de apă asanat, prin amenajarea unui nou loc de joacă pentru copii, cu echipamente moderne, structurate pentru diferite categorii de vârstă, cu spații de relaxare pentru copii și adulți,  amenajări de zone verzi, mobilare mobilier urban (bănci, coșuri deșeuri, rastel biciclete) și  iluminat cu panouri fotovoltaice și senzori de mișcare.</v>
      </c>
      <c r="G40" s="617" t="str">
        <f>'Proiecte Timisoara'!G160</f>
        <v>Fişă/idee de proiect</v>
      </c>
      <c r="H40" s="617">
        <f>'Proiecte Timisoara'!H160</f>
        <v>12</v>
      </c>
      <c r="I40" s="620">
        <f>'Proiecte Timisoara'!I160</f>
        <v>1200000</v>
      </c>
      <c r="J40" s="620">
        <f>'Proiecte Timisoara'!J160</f>
        <v>271954.67422096321</v>
      </c>
      <c r="K40" s="617" t="str">
        <f>'Proiecte Timisoara'!K160</f>
        <v>POR 2014-2020</v>
      </c>
      <c r="L40" s="617">
        <f>'Proiecte Timisoara'!L160</f>
        <v>0</v>
      </c>
      <c r="M40" s="617">
        <f>'Proiecte Timisoara'!M160</f>
        <v>0</v>
      </c>
      <c r="N40" s="617" t="str">
        <f>'Proiecte Timisoara'!N160</f>
        <v>Eliminat Ref. SC2017-4514/24.02.2017</v>
      </c>
    </row>
    <row r="41" spans="1:14" s="630" customFormat="1" ht="35.25" customHeight="1">
      <c r="A41" s="627"/>
      <c r="B41" s="628" t="s">
        <v>1753</v>
      </c>
      <c r="C41" s="627"/>
      <c r="D41" s="627"/>
      <c r="E41" s="627"/>
      <c r="F41" s="627"/>
      <c r="G41" s="627"/>
      <c r="H41" s="627"/>
      <c r="I41" s="629">
        <f>0</f>
        <v>0</v>
      </c>
      <c r="J41" s="629">
        <f>0</f>
        <v>0</v>
      </c>
      <c r="K41" s="627"/>
      <c r="L41" s="627"/>
      <c r="M41" s="627"/>
      <c r="N41" s="627"/>
    </row>
    <row r="42" spans="1:14" ht="83.25" customHeight="1">
      <c r="A42" s="615">
        <f>'Proiecte Timisoara'!A161</f>
        <v>313</v>
      </c>
      <c r="B42" s="615" t="str">
        <f>'Proiecte Timisoara'!B161</f>
        <v xml:space="preserve">Timisoara </v>
      </c>
      <c r="C42" s="615" t="str">
        <f>'Proiecte Timisoara'!C161</f>
        <v xml:space="preserve">Timis </v>
      </c>
      <c r="D42" s="615" t="str">
        <f>'Proiecte Timisoara'!D161</f>
        <v xml:space="preserve">Urbanizare Cartier Kuncz  si 
Reconstructia ecologica  a Canalului Subuleasa  din cartierul Kuncz  </v>
      </c>
      <c r="E42" s="615" t="str">
        <f>'Proiecte Timisoara'!E161</f>
        <v>Municipiul Timisoara</v>
      </c>
      <c r="F42" s="615" t="str">
        <f>'Proiecte Timisoara'!F161</f>
        <v xml:space="preserve"> Obiectivul proiectului:reorganizare trafic (rutier,pietonal, velo - in special în zona canalelor);amenajare zone verzi (parcuri, scuaruri, aliniamente stradale) și protecția conservarea biodiversității prin realizarea unor coridoare ecologice;amenajare spatii publice; amenajare pieţe publice;amenajare locuri de joaca;
construcţii/funcţiuni conexe ( creşe, grădiniţe, scoli);dotări prin reabilitare/construire clădire şi dotare.</v>
      </c>
      <c r="G42" s="615" t="str">
        <f>'Proiecte Timisoara'!G161</f>
        <v xml:space="preserve">Idee  de proiect
</v>
      </c>
      <c r="H42" s="615">
        <f>'Proiecte Timisoara'!H161</f>
        <v>60</v>
      </c>
      <c r="I42" s="618">
        <f>'Proiecte Timisoara'!I161</f>
        <v>5000000</v>
      </c>
      <c r="J42" s="618">
        <f>'Proiecte Timisoara'!J161</f>
        <v>1133144</v>
      </c>
      <c r="K42" s="615" t="str">
        <f>'Proiecte Timisoara'!K161</f>
        <v xml:space="preserve">POR 2014-2020 </v>
      </c>
      <c r="L42" s="615">
        <f>'Proiecte Timisoara'!L161</f>
        <v>0</v>
      </c>
      <c r="M42" s="615">
        <f>'Proiecte Timisoara'!M161</f>
        <v>0</v>
      </c>
      <c r="N42" s="615">
        <f>'Proiecte Timisoara'!N161</f>
        <v>0</v>
      </c>
    </row>
    <row r="43" spans="1:14" s="630" customFormat="1" ht="34.5" customHeight="1">
      <c r="A43" s="631"/>
      <c r="B43" s="628" t="s">
        <v>1754</v>
      </c>
      <c r="C43" s="631"/>
      <c r="D43" s="631"/>
      <c r="E43" s="631"/>
      <c r="F43" s="631"/>
      <c r="G43" s="631"/>
      <c r="H43" s="631"/>
      <c r="I43" s="632">
        <f>I42</f>
        <v>5000000</v>
      </c>
      <c r="J43" s="632">
        <f>J42</f>
        <v>1133144</v>
      </c>
      <c r="K43" s="631"/>
      <c r="L43" s="631"/>
      <c r="M43" s="631"/>
      <c r="N43" s="631"/>
    </row>
    <row r="44" spans="1:14">
      <c r="B44" s="607"/>
      <c r="C44" s="607"/>
      <c r="D44" s="607"/>
      <c r="E44" s="607"/>
      <c r="F44" s="607"/>
      <c r="G44" s="607"/>
      <c r="H44" s="622"/>
      <c r="I44" s="607"/>
      <c r="J44" s="607"/>
      <c r="K44" s="607"/>
      <c r="L44" s="607"/>
      <c r="M44" s="607"/>
      <c r="N44" s="607"/>
    </row>
    <row r="45" spans="1:14">
      <c r="H45" s="622"/>
      <c r="I45" s="621"/>
    </row>
    <row r="46" spans="1:14">
      <c r="H46" s="622"/>
      <c r="I46" s="621"/>
    </row>
    <row r="47" spans="1:14">
      <c r="H47" s="622"/>
    </row>
  </sheetData>
  <mergeCells count="2">
    <mergeCell ref="A2:K2"/>
    <mergeCell ref="A3:B3"/>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dimension ref="A2:O63"/>
  <sheetViews>
    <sheetView topLeftCell="E61" workbookViewId="0">
      <selection activeCell="J7" sqref="J7"/>
    </sheetView>
  </sheetViews>
  <sheetFormatPr defaultRowHeight="15"/>
  <cols>
    <col min="2" max="2" width="14.5703125" customWidth="1"/>
    <col min="3" max="3" width="18.28515625" customWidth="1"/>
    <col min="4" max="4" width="56" customWidth="1"/>
    <col min="5" max="5" width="25" customWidth="1"/>
    <col min="6" max="6" width="66" customWidth="1"/>
    <col min="7" max="7" width="20.140625" customWidth="1"/>
    <col min="8" max="8" width="15.85546875" customWidth="1"/>
    <col min="9" max="9" width="13.42578125" customWidth="1"/>
    <col min="10" max="10" width="12.85546875" customWidth="1"/>
    <col min="11" max="11" width="14.140625" customWidth="1"/>
    <col min="13" max="13" width="33.85546875" customWidth="1"/>
  </cols>
  <sheetData>
    <row r="2" spans="1:15" s="607" customFormat="1" ht="63" customHeight="1">
      <c r="A2" s="802" t="s">
        <v>1642</v>
      </c>
      <c r="B2" s="803"/>
      <c r="C2" s="803"/>
      <c r="D2" s="803"/>
      <c r="E2" s="803"/>
      <c r="F2" s="803"/>
      <c r="G2" s="803"/>
      <c r="H2" s="803"/>
      <c r="I2" s="803"/>
      <c r="J2" s="803"/>
      <c r="K2" s="803"/>
      <c r="L2" s="560" t="s">
        <v>1687</v>
      </c>
      <c r="M2" s="560" t="s">
        <v>1645</v>
      </c>
      <c r="N2" s="560" t="s">
        <v>1666</v>
      </c>
    </row>
    <row r="3" spans="1:15" s="607" customFormat="1" ht="14.25" customHeight="1">
      <c r="A3" s="804" t="s">
        <v>1730</v>
      </c>
      <c r="B3" s="804"/>
      <c r="C3" s="510"/>
      <c r="D3" s="511"/>
      <c r="E3" s="510"/>
      <c r="F3" s="511"/>
      <c r="G3" s="512" t="s">
        <v>0</v>
      </c>
      <c r="H3" s="513"/>
      <c r="I3" s="512"/>
      <c r="J3" s="514"/>
      <c r="K3" s="512"/>
      <c r="L3" s="605"/>
      <c r="M3" s="605"/>
      <c r="N3" s="427"/>
    </row>
    <row r="4" spans="1:15" s="607" customFormat="1" ht="75" customHeight="1">
      <c r="A4" s="182" t="s">
        <v>1</v>
      </c>
      <c r="B4" s="195" t="s">
        <v>2</v>
      </c>
      <c r="C4" s="194" t="s">
        <v>3</v>
      </c>
      <c r="D4" s="195" t="s">
        <v>4</v>
      </c>
      <c r="E4" s="195" t="s">
        <v>5</v>
      </c>
      <c r="F4" s="195" t="s">
        <v>6</v>
      </c>
      <c r="G4" s="195" t="s">
        <v>1607</v>
      </c>
      <c r="H4" s="195" t="s">
        <v>8</v>
      </c>
      <c r="I4" s="195" t="s">
        <v>9</v>
      </c>
      <c r="J4" s="195" t="s">
        <v>10</v>
      </c>
      <c r="K4" s="195" t="s">
        <v>11</v>
      </c>
      <c r="L4" s="605"/>
      <c r="M4" s="605"/>
      <c r="N4" s="605"/>
    </row>
    <row r="5" spans="1:15" s="614" customFormat="1" ht="75" customHeight="1">
      <c r="A5" s="612">
        <f>'Proiecte Timisoara'!A85</f>
        <v>162</v>
      </c>
      <c r="B5" s="612" t="str">
        <f>'Proiecte Timisoara'!B85</f>
        <v xml:space="preserve">TIMISOARA </v>
      </c>
      <c r="C5" s="612" t="str">
        <f>'Proiecte Timisoara'!C85</f>
        <v>Timis</v>
      </c>
      <c r="D5" s="612" t="str">
        <f>'Proiecte Timisoara'!D85</f>
        <v xml:space="preserve">Implementarea soluțiilor integrate de  telegestiune/telemanagement a sistemului de iluminat public în Municipiul Timișoara
</v>
      </c>
      <c r="E5" s="612" t="str">
        <f>'Proiecte Timisoara'!E85</f>
        <v xml:space="preserve">Municipiul Timişoara 
</v>
      </c>
      <c r="F5" s="612">
        <f>'Proiecte Timisoara'!F85</f>
        <v>0</v>
      </c>
      <c r="G5" s="612" t="str">
        <f>'Proiecte Timisoara'!G85</f>
        <v>Idee de proiect, Acțiunea nr.26 din PAED aprobat prin HCLMT nr.550/11.11.2015</v>
      </c>
      <c r="H5" s="612">
        <f>'Proiecte Timisoara'!H85</f>
        <v>0</v>
      </c>
      <c r="I5" s="276" t="str">
        <f>'Proiecte Timisoara'!I85</f>
        <v>neestimat</v>
      </c>
      <c r="J5" s="276" t="str">
        <f>'Proiecte Timisoara'!J85</f>
        <v>neestimat</v>
      </c>
      <c r="K5" s="612" t="str">
        <f>'Proiecte Timisoara'!K85</f>
        <v>Buget local</v>
      </c>
      <c r="L5" s="612">
        <f>'Proiecte Timisoara'!L85</f>
        <v>0</v>
      </c>
      <c r="M5" s="612">
        <f>'Proiecte Timisoara'!M85</f>
        <v>0</v>
      </c>
      <c r="N5" s="612">
        <f>'Proiecte Timisoara'!N85</f>
        <v>0</v>
      </c>
    </row>
    <row r="6" spans="1:15" ht="93.75" customHeight="1">
      <c r="A6" s="613">
        <f>'Proiecte Timisoara'!A86</f>
        <v>163</v>
      </c>
      <c r="B6" s="613" t="str">
        <f>'Proiecte Timisoara'!B86</f>
        <v xml:space="preserve">Timişoara </v>
      </c>
      <c r="C6" s="615" t="str">
        <f>'Proiecte Timisoara'!C86</f>
        <v>Timis</v>
      </c>
      <c r="D6" s="615" t="str">
        <f>'Proiecte Timisoara'!D86</f>
        <v xml:space="preserve">Timisoara-Oras Verde
</v>
      </c>
      <c r="E6" s="615" t="str">
        <f>'Proiecte Timisoara'!E86</f>
        <v xml:space="preserve">CL Timisoara
</v>
      </c>
      <c r="F6" s="615" t="str">
        <f>'Proiecte Timisoara'!F86</f>
        <v xml:space="preserve">Obiectivele proiectului :
• Echiparea cu lampi solare a tuturor statiilor de mijloace de tranport in comun (tramvai, trolebuz, autobuz)
• Iluminatul cu lampi solare al tuturor parcurilor din oras si al promenadei de pe malul canalului Bega 
• Iluminatul cu lampi solare al tuturor pistelor de bicilete
</v>
      </c>
      <c r="G6" s="615">
        <f>'Proiecte Timisoara'!G86</f>
        <v>0</v>
      </c>
      <c r="H6" s="615">
        <f>'Proiecte Timisoara'!H86</f>
        <v>24</v>
      </c>
      <c r="I6" s="618">
        <f>'Proiecte Timisoara'!I86</f>
        <v>53832499.999999993</v>
      </c>
      <c r="J6" s="618">
        <f>'Proiecte Timisoara'!J86</f>
        <v>12200000</v>
      </c>
      <c r="K6" s="615" t="str">
        <f>'Proiecte Timisoara'!K86</f>
        <v>POR 2014-2020</v>
      </c>
      <c r="L6" s="615">
        <f>'Proiecte Timisoara'!L86</f>
        <v>0</v>
      </c>
      <c r="M6" s="615">
        <f>'Proiecte Timisoara'!M86</f>
        <v>0</v>
      </c>
      <c r="N6" s="615">
        <f>'Proiecte Timisoara'!N86</f>
        <v>0</v>
      </c>
      <c r="O6" s="611"/>
    </row>
    <row r="7" spans="1:15" ht="152.25" customHeight="1">
      <c r="A7" s="613">
        <f>'Proiecte Timisoara'!A88</f>
        <v>165</v>
      </c>
      <c r="B7" s="613" t="str">
        <f>'Proiecte Timisoara'!B88</f>
        <v xml:space="preserve">Timişoara </v>
      </c>
      <c r="C7" s="615" t="str">
        <f>'Proiecte Timisoara'!C88</f>
        <v>Timis</v>
      </c>
      <c r="D7" s="615" t="str">
        <f>'Proiecte Timisoara'!D88</f>
        <v>„Modernizarea sistemului  de iluminat public în Municipiul Timișoara prin utilizarea tehnologiei LED, instalare de senzori de prezență/mișcare, instalare de sisteme de panouri fotovoltaice în parcuri, scuaruri, faleze, grădini publice”</v>
      </c>
      <c r="E7" s="615" t="str">
        <f>'Proiecte Timisoara'!E88</f>
        <v xml:space="preserve">Municipiul Timişoara 
</v>
      </c>
      <c r="F7" s="615" t="str">
        <f>'Proiecte Timisoara'!F88</f>
        <v xml:space="preserve">Proiectul vizează modernizarea tuturor parcurilor, scuarurilor, falezelor și grădinilor publice din punct de vedere al iluminatului public, etapizat până în anul 2020, prin  utilizarea celor mai noi echipamente existente pe piață/tehnologie LED, senzori de prezență și senzori de mișcare, instalare de panouri fotovoltaice în zonele  cu insolație solară corespunzătoare. 
Proiectul poate extinde buna experianță  a Proiectului pilot „LUMINA”, implementat la nivelul Parcului Copiilor „Ion Creangă”, care  permite controlul de la distanță a fiecărui corp de iluminat în parte, iar în funcție de cerințe, controlul poate fi extins de la nivel individual (stâlpi de iluminat) sau la nivel de grup. O aplicație software (rulând în browser web sau pe smartphone) este folosită pentru a realiza controlul/monitorizarea sistemului. Dimming-ul-ul de 30-35% (care nu este perceput imediat de către subiectul uman) poate aduce o economisire de până la 40% a energiei consumate. În anumite situațiii, pe anumite porțiuni corpurile de iluminat pot fi reduse (dimmed) în perioada orară orele 12 PM și 5 AM.    
Proiectul va contribui la întărirea sentimentului de siguranță a cetățenilor, inclusiv prin montarea unor camere de supraveghere  performante în zonele intens circulate, conectate la un centru de control. Buna iluminare pe timpul nopții și simpla prezență a camerelor de supraveghere este de natură să prevină și să combată faptele antisociale ori de natură infracțională.   
</v>
      </c>
      <c r="G7" s="615" t="str">
        <f>'Proiecte Timisoara'!G88</f>
        <v xml:space="preserve">Nu poate fi estimată în acest moment. </v>
      </c>
      <c r="H7" s="615" t="str">
        <f>'Proiecte Timisoara'!H88</f>
        <v>Durata estimată a proiectului propus va rezulta din  documentațiile tehnice care urmează a fi elaborate</v>
      </c>
      <c r="I7" s="618" t="str">
        <f>'Proiecte Timisoara'!I88</f>
        <v>neestimat</v>
      </c>
      <c r="J7" s="618" t="str">
        <f>'Proiecte Timisoara'!J88</f>
        <v>neestimat</v>
      </c>
      <c r="K7" s="615" t="str">
        <f>'Proiecte Timisoara'!K88</f>
        <v>Buget local/POR 2014-2020</v>
      </c>
      <c r="L7" s="615">
        <f>'Proiecte Timisoara'!L88</f>
        <v>0</v>
      </c>
      <c r="M7" s="615">
        <f>'Proiecte Timisoara'!M88</f>
        <v>0</v>
      </c>
      <c r="N7" s="615">
        <f>'Proiecte Timisoara'!N88</f>
        <v>0</v>
      </c>
      <c r="O7" s="611"/>
    </row>
    <row r="8" spans="1:15" ht="144" customHeight="1">
      <c r="A8" s="613">
        <f>'Proiecte Timisoara'!A92</f>
        <v>170</v>
      </c>
      <c r="B8" s="613" t="str">
        <f>'Proiecte Timisoara'!B92</f>
        <v>Timişoara</v>
      </c>
      <c r="C8" s="615" t="str">
        <f>'Proiecte Timisoara'!C92</f>
        <v>Timiş</v>
      </c>
      <c r="D8" s="615" t="str">
        <f>'Proiecte Timisoara'!D92</f>
        <v xml:space="preserve">Clădirea Palatului Culturii – modernizare şi refuncţionalizare, prin restaurare şi consolidare, dotări interioare, în scopul dezvoltării activităţii de marketing şi a celor de promovare turistică  </v>
      </c>
      <c r="E8" s="615" t="str">
        <f>'Proiecte Timisoara'!E92</f>
        <v xml:space="preserve">Municipiul Timişoara 
Teatrul German de Stat şi Teatrul Maghiar  de  Stat "Csiky Gergely" Timişoara </v>
      </c>
      <c r="F8" s="615" t="str">
        <f>'Proiecte Timisoara'!F92</f>
        <v>• Restaurarea, consolidarea, protecţia şi conservarea monumentului istoric-Clădirea Palatului Culturii; ( corp vechi-A; corp nou –A1, A2, B anexă la corpul vechi, care deserveşte activitatea instituţiilor )
• Dotări interioare (instalaţii, echipamente şi dotări pentru asigurarea condiţiilor de climatizare, siguranţă la foc, antiefracţie; reamenajare interioară-dotări mobilier);
• Dotări pentru expunerea şi protecţia patrimoniului cultural mobil şi imobil;
• Activități de marketing și promovare turistică a obiectivului restaurat, inclusiv digitizarea acestuia, în cadrul proiectului;</v>
      </c>
      <c r="G8" s="615">
        <f>'Proiecte Timisoara'!G92</f>
        <v>0</v>
      </c>
      <c r="H8" s="615">
        <f>'Proiecte Timisoara'!H92</f>
        <v>24</v>
      </c>
      <c r="I8" s="618">
        <f>'Proiecte Timisoara'!I92</f>
        <v>97074999.999999985</v>
      </c>
      <c r="J8" s="618">
        <f>'Proiecte Timisoara'!J92</f>
        <v>22000000</v>
      </c>
      <c r="K8" s="615" t="str">
        <f>'Proiecte Timisoara'!K92</f>
        <v>POR 2014-2020/Buget local/Surse proprii</v>
      </c>
      <c r="L8" s="615" t="str">
        <f>'Proiecte Timisoara'!L92</f>
        <v>Valoare totală proiect clădirea Palatului Culturii( corp vechi, clădirea monument istoric, de patrimoniu – A; corp nou anexă - A1, A2, B)  este de 22 000 000 euro
din care: 
15  000 000 euro pentru  corp A, care face obiectul POR</v>
      </c>
      <c r="M8" s="615">
        <f>'Proiecte Timisoara'!M92</f>
        <v>0</v>
      </c>
      <c r="N8" s="615">
        <f>'Proiecte Timisoara'!N92</f>
        <v>0</v>
      </c>
      <c r="O8" s="611"/>
    </row>
    <row r="9" spans="1:15" ht="60">
      <c r="A9" s="613">
        <f>'Proiecte Timisoara'!A93</f>
        <v>171</v>
      </c>
      <c r="B9" s="613" t="str">
        <f>'Proiecte Timisoara'!B93</f>
        <v>Timişoara</v>
      </c>
      <c r="C9" s="615" t="str">
        <f>'Proiecte Timisoara'!C93</f>
        <v>Timiş</v>
      </c>
      <c r="D9" s="615" t="str">
        <f>'Proiecte Timisoara'!D93</f>
        <v xml:space="preserve">Reabilitarea termică si reamenajare partiala  nivel parter  corpul A1, A2 si B la Palatul Culturii </v>
      </c>
      <c r="E9" s="615" t="str">
        <f>'Proiecte Timisoara'!E93</f>
        <v xml:space="preserve">Municipiul Timişoara </v>
      </c>
      <c r="F9" s="615">
        <f>'Proiecte Timisoara'!F93</f>
        <v>0</v>
      </c>
      <c r="G9" s="615" t="str">
        <f>'Proiecte Timisoara'!G93</f>
        <v xml:space="preserve"> achiziţie PT </v>
      </c>
      <c r="H9" s="615">
        <f>'Proiecte Timisoara'!H93</f>
        <v>0</v>
      </c>
      <c r="I9" s="618" t="str">
        <f>'Proiecte Timisoara'!I93</f>
        <v>neestimat</v>
      </c>
      <c r="J9" s="618" t="str">
        <f>'Proiecte Timisoara'!J93</f>
        <v>neestimat</v>
      </c>
      <c r="K9" s="615" t="str">
        <f>'Proiecte Timisoara'!K93</f>
        <v>POR 2014-2020/Buget local/Surse proprii</v>
      </c>
      <c r="L9" s="615" t="str">
        <f>'Proiecte Timisoara'!L93</f>
        <v xml:space="preserve">are CU
urmeaza  achiziţie PT </v>
      </c>
      <c r="M9" s="615">
        <f>'Proiecte Timisoara'!M93</f>
        <v>0</v>
      </c>
      <c r="N9" s="615">
        <f>'Proiecte Timisoara'!N93</f>
        <v>0</v>
      </c>
      <c r="O9" s="611"/>
    </row>
    <row r="10" spans="1:15" ht="183" customHeight="1">
      <c r="A10" s="613">
        <f>'Proiecte Timisoara'!A94</f>
        <v>172</v>
      </c>
      <c r="B10" s="613" t="str">
        <f>'Proiecte Timisoara'!B94</f>
        <v>Timişoara</v>
      </c>
      <c r="C10" s="615" t="str">
        <f>'Proiecte Timisoara'!C94</f>
        <v>Timiş</v>
      </c>
      <c r="D10" s="615" t="str">
        <f>'Proiecte Timisoara'!D94</f>
        <v>Reabilitarea Ansamblului Urban “Corso” Timişoara, Parte a Patrimoniului Cultural Naţional</v>
      </c>
      <c r="E10" s="615" t="str">
        <f>'Proiecte Timisoara'!E94</f>
        <v>Municipiul Timişoara</v>
      </c>
      <c r="F10" s="615" t="str">
        <f>'Proiecte Timisoara'!F94</f>
        <v xml:space="preserve"> Obiectivul proiectului:  vizează reabilitarea monumentului istoric Ansamblul urban interbelic Corso (TM-II-aA-06115), reprezentat de spaţiul public Piaţa Victoriei, prin înlocuirea pavimentului, restaurarea Monumentului Lupa Capitolina  (TM-III-m-B-06314), modernizarea infrastructurii tehnico-edilitare, reamenajarea peisagistică a zonei verzi, îmbunătăţirea iluminatului public prin aplicarea unui concept de iluminat public unitar, a bazinului pentru porumbei şi a Fântânii cu peşti, dotarea cu mobilier urban unitar adaptat zonei pe care se întinde monumentul istoric, precum şi cu elemente de informare şi orientare, va contribui în mod direct la creşterea confortului locuitorilor, la dezvoltarea turismului şi a comerţului în zonă, întrucât zona „centru”– inima oraşului - este reprezentativă pentru definirea identitatii Timişoarei</v>
      </c>
      <c r="G10" s="615" t="str">
        <f>'Proiecte Timisoara'!G94</f>
        <v>SF -DALI</v>
      </c>
      <c r="H10" s="615">
        <f>'Proiecte Timisoara'!H94</f>
        <v>0</v>
      </c>
      <c r="I10" s="618">
        <f>'Proiecte Timisoara'!I94</f>
        <v>50000000.003499992</v>
      </c>
      <c r="J10" s="618">
        <f>'Proiecte Timisoara'!J94</f>
        <v>11331444.76</v>
      </c>
      <c r="K10" s="615" t="str">
        <f>'Proiecte Timisoara'!K94</f>
        <v>POR 2014-2020/Buget local/Surse proprii</v>
      </c>
      <c r="L10" s="615" t="str">
        <f>'Proiecte Timisoara'!L94</f>
        <v>Valoarea maximă
eligibilă  5.000.000 euro</v>
      </c>
      <c r="M10" s="615">
        <f>'Proiecte Timisoara'!M94</f>
        <v>0</v>
      </c>
      <c r="N10" s="615">
        <f>'Proiecte Timisoara'!N94</f>
        <v>0</v>
      </c>
      <c r="O10" s="611"/>
    </row>
    <row r="11" spans="1:15" ht="85.5" customHeight="1">
      <c r="A11" s="613">
        <f>'Proiecte Timisoara'!A95</f>
        <v>173</v>
      </c>
      <c r="B11" s="613" t="str">
        <f>'Proiecte Timisoara'!B95</f>
        <v>Timişoara</v>
      </c>
      <c r="C11" s="615" t="str">
        <f>'Proiecte Timisoara'!C95</f>
        <v>Timiş</v>
      </c>
      <c r="D11" s="615" t="str">
        <f>'Proiecte Timisoara'!D95</f>
        <v>Restaurare, consolidare și refuncționalizare în spațiu cultural a imobilului - Sinagoga din Cetate,  precum şi activităţi de marketing şi promovare turistică a acestuia</v>
      </c>
      <c r="E11" s="615" t="str">
        <f>'Proiecte Timisoara'!E95</f>
        <v xml:space="preserve">
Parteneriat între Municipiul Timişoara 
 și
Federația Comunităților Evreiești
</v>
      </c>
      <c r="F11" s="615" t="str">
        <f>'Proiecte Timisoara'!F95</f>
        <v xml:space="preserve">Obiectivul proiectului: restaurare, consolidare, refuncționalizare și promovare Sinagoga din Cetate
</v>
      </c>
      <c r="G11" s="615" t="str">
        <f>'Proiecte Timisoara'!G95</f>
        <v xml:space="preserve">Fişă/idee de proiect </v>
      </c>
      <c r="H11" s="615">
        <f>'Proiecte Timisoara'!H95</f>
        <v>60</v>
      </c>
      <c r="I11" s="618">
        <f>'Proiecte Timisoara'!I95</f>
        <v>3529999.9999999995</v>
      </c>
      <c r="J11" s="618">
        <f>'Proiecte Timisoara'!J95</f>
        <v>800000</v>
      </c>
      <c r="K11" s="615" t="str">
        <f>'Proiecte Timisoara'!K95</f>
        <v>POR 2014-2020/Buget local/Surse proprii</v>
      </c>
      <c r="L11" s="615" t="str">
        <f>'Proiecte Timisoara'!L95</f>
        <v>Obiectivul care
face obiectul proiectului este amplasat pe str. Mărăşeşti, nr. 6, Timişoara, monument istoric cu cod distinct în LMI, TM II m A 06150</v>
      </c>
      <c r="M11" s="615">
        <f>'Proiecte Timisoara'!M95</f>
        <v>0</v>
      </c>
      <c r="N11" s="615">
        <f>'Proiecte Timisoara'!N95</f>
        <v>0</v>
      </c>
      <c r="O11" s="611"/>
    </row>
    <row r="12" spans="1:15" ht="69.75" customHeight="1">
      <c r="A12" s="613">
        <f>'Proiecte Timisoara'!A96</f>
        <v>174</v>
      </c>
      <c r="B12" s="613" t="str">
        <f>'Proiecte Timisoara'!B96</f>
        <v>Timişoara</v>
      </c>
      <c r="C12" s="615" t="str">
        <f>'Proiecte Timisoara'!C96</f>
        <v>Timiş</v>
      </c>
      <c r="D12" s="615" t="str">
        <f>'Proiecte Timisoara'!D96</f>
        <v>Restaurare şi consolidare clădire Turn de apă, precum şi dotări interioare, dotări pentru expunere şi activități de marketing și promovare turistică</v>
      </c>
      <c r="E12" s="615" t="str">
        <f>'Proiecte Timisoara'!E96</f>
        <v>Municipiul Timişoara</v>
      </c>
      <c r="F12" s="615" t="str">
        <f>'Proiecte Timisoara'!F96</f>
        <v xml:space="preserve">Obiectivul proiectului: restaurarea şi consolidarea clădirii
</v>
      </c>
      <c r="G12" s="615" t="str">
        <f>'Proiecte Timisoara'!G96</f>
        <v xml:space="preserve">Fişă/idee de proiect </v>
      </c>
      <c r="H12" s="615">
        <f>'Proiecte Timisoara'!H96</f>
        <v>60</v>
      </c>
      <c r="I12" s="618">
        <f>'Proiecte Timisoara'!I96</f>
        <v>2206250</v>
      </c>
      <c r="J12" s="618">
        <f>'Proiecte Timisoara'!J96</f>
        <v>500000</v>
      </c>
      <c r="K12" s="615" t="str">
        <f>'Proiecte Timisoara'!K96</f>
        <v>POR 2014-2020/Buget local/Surse proprii</v>
      </c>
      <c r="L12" s="615" t="str">
        <f>'Proiecte Timisoara'!L96</f>
        <v>Clădirea care
face obiectul proiectului este amplasată pe str. Gheorghe Bariţiu, nr. 3, Timişoara, monument istoric cu cod distinct în LMI, TM II m A 06122</v>
      </c>
      <c r="M12" s="615">
        <f>'Proiecte Timisoara'!M96</f>
        <v>0</v>
      </c>
      <c r="N12" s="615">
        <f>'Proiecte Timisoara'!N96</f>
        <v>0</v>
      </c>
      <c r="O12" s="611"/>
    </row>
    <row r="13" spans="1:15" ht="94.5" customHeight="1">
      <c r="A13" s="613">
        <f>'Proiecte Timisoara'!A97</f>
        <v>175</v>
      </c>
      <c r="B13" s="613" t="str">
        <f>'Proiecte Timisoara'!B97</f>
        <v>Timişoara</v>
      </c>
      <c r="C13" s="615" t="str">
        <f>'Proiecte Timisoara'!C97</f>
        <v>Timiş</v>
      </c>
      <c r="D13" s="615" t="str">
        <f>'Proiecte Timisoara'!D97</f>
        <v>Restaurare, protecţie, relocare pentru punerea în valoare a statuilor monument istoric din Municipiul Timişoara precum şi activităţi de marketing şi promovare turistică a acestora
Statuile care fac obiectul proiectului sunt amplasate în Municipiul Timişoara și au cod distinct în LMI</v>
      </c>
      <c r="E13" s="615" t="str">
        <f>'Proiecte Timisoara'!E97</f>
        <v>Municipiul Timişoara</v>
      </c>
      <c r="F13" s="615" t="str">
        <f>'Proiecte Timisoara'!F97</f>
        <v xml:space="preserve"> Obiectivul proiectului: restaurare, protecţie, relocare pentru punerea în valoare a statuilor monument istoric
</v>
      </c>
      <c r="G13" s="615" t="str">
        <f>'Proiecte Timisoara'!G97</f>
        <v xml:space="preserve">Fişă/idee de proiect </v>
      </c>
      <c r="H13" s="615">
        <f>'Proiecte Timisoara'!H97</f>
        <v>60</v>
      </c>
      <c r="I13" s="618">
        <f>'Proiecte Timisoara'!I97</f>
        <v>1323750</v>
      </c>
      <c r="J13" s="618">
        <f>'Proiecte Timisoara'!J97</f>
        <v>300000</v>
      </c>
      <c r="K13" s="615" t="str">
        <f>'Proiecte Timisoara'!K97</f>
        <v>POR 2014-2020/Buget local/Surse proprii</v>
      </c>
      <c r="L13" s="615" t="str">
        <f>'Proiecte Timisoara'!L97</f>
        <v>Statuile care
fac obiectul proiectului sunt amplasate în Municipiul Timişoara și au cod distinct în LMI</v>
      </c>
      <c r="M13" s="615">
        <f>'Proiecte Timisoara'!M97</f>
        <v>0</v>
      </c>
      <c r="N13" s="615">
        <f>'Proiecte Timisoara'!N97</f>
        <v>0</v>
      </c>
      <c r="O13" s="611"/>
    </row>
    <row r="14" spans="1:15" ht="93.75" customHeight="1">
      <c r="A14" s="613">
        <f>'Proiecte Timisoara'!A98</f>
        <v>176</v>
      </c>
      <c r="B14" s="613" t="str">
        <f>'Proiecte Timisoara'!B98</f>
        <v>Timişoara</v>
      </c>
      <c r="C14" s="615" t="str">
        <f>'Proiecte Timisoara'!C98</f>
        <v>Timiş</v>
      </c>
      <c r="D14" s="615" t="str">
        <f>'Proiecte Timisoara'!D98</f>
        <v>Restaurare, consolidare Pod de Fier precum şi activităţi de marketing şi promovare turistică a acestuia
Obiectivul care face obiectul proiectului este amplasat pe : str. Endre Ady, nr.FN, Timişoara, monument istoric cu cod distinct în LMI, TM-II-m-B-06133.</v>
      </c>
      <c r="E14" s="615" t="str">
        <f>'Proiecte Timisoara'!E98</f>
        <v>Municipiul Timişoara</v>
      </c>
      <c r="F14" s="615" t="str">
        <f>'Proiecte Timisoara'!F98</f>
        <v xml:space="preserve">Obiectivul proiectului: restaurare, consolidare Pod de Fier
</v>
      </c>
      <c r="G14" s="615" t="str">
        <f>'Proiecte Timisoara'!G98</f>
        <v xml:space="preserve">Fişă/idee de proiect </v>
      </c>
      <c r="H14" s="615">
        <f>'Proiecte Timisoara'!H98</f>
        <v>60</v>
      </c>
      <c r="I14" s="618">
        <f>'Proiecte Timisoara'!I98</f>
        <v>1544374.9999999998</v>
      </c>
      <c r="J14" s="618">
        <f>'Proiecte Timisoara'!J98</f>
        <v>350000</v>
      </c>
      <c r="K14" s="615" t="str">
        <f>'Proiecte Timisoara'!K98</f>
        <v>POR 2014-2020/Buget local/Surse proprii</v>
      </c>
      <c r="L14" s="615" t="str">
        <f>'Proiecte Timisoara'!L98</f>
        <v>Obiectivul care
face obiectul proiectului este amplasat pe : str. Endre Ady, nr.FN, Timişoara, monument istoric cu cod distinct în LMI, TM-II-m-B-06133.</v>
      </c>
      <c r="M14" s="615">
        <f>'Proiecte Timisoara'!M98</f>
        <v>0</v>
      </c>
      <c r="N14" s="615">
        <f>'Proiecte Timisoara'!N98</f>
        <v>0</v>
      </c>
      <c r="O14" s="611"/>
    </row>
    <row r="15" spans="1:15" ht="192" customHeight="1">
      <c r="A15" s="613">
        <f>'Proiecte Timisoara'!A99</f>
        <v>179</v>
      </c>
      <c r="B15" s="613" t="str">
        <f>'Proiecte Timisoara'!B99</f>
        <v>Timişoara</v>
      </c>
      <c r="C15" s="615" t="str">
        <f>'Proiecte Timisoara'!C99</f>
        <v>Timiş</v>
      </c>
      <c r="D15" s="615" t="str">
        <f>'Proiecte Timisoara'!D99</f>
        <v>Refuncţionalizare clădire din funcţiunea de spital de dermatologie în clădire cu funcţiune de spaţiu multicultural Timişoara, str. Mărăşeşti nr.5 - HCL 403/2015</v>
      </c>
      <c r="E15" s="615" t="str">
        <f>'Proiecte Timisoara'!E99</f>
        <v xml:space="preserve">Municipiul Timişoara </v>
      </c>
      <c r="F15" s="615" t="str">
        <f>'Proiecte Timisoara'!F99</f>
        <v xml:space="preserve"> Obiectivele proiectului:
-punerea in valoare a imobilului datat din 1754-1757, refacut in secolul XIX si care este inregistrat in categoria clasa A de monumente istorice-cod LMI TM-II-m-A-06149;
-reabilitarea imobilului are ca scop protejarea valorii de patrimoniu;                                                                                              -Introducerea cladirii in circuitul functional public al zonei Cetatea Timişoara;  
  - Cresterea calitatii serviciilor culturale in Cetatea Timişoara;  
 - Modificarea functionalitatii cladirii din spital de dermatologie in cladire organizata pe niveluri in spatiul multicultural: la nivelul demisolului prin proiect se prevede functiunea muzeu Cetatea Timişoara;
- la nivelul parterului, in zona pietonala Marasesti activitatile culturale preconizate sunt identice cu cele desfasurate in prezent;
     </v>
      </c>
      <c r="G15" s="615" t="str">
        <f>'Proiecte Timisoara'!G99</f>
        <v xml:space="preserve"> DALI </v>
      </c>
      <c r="H15" s="615">
        <f>'Proiecte Timisoara'!H99</f>
        <v>24</v>
      </c>
      <c r="I15" s="618">
        <f>'Proiecte Timisoara'!I99</f>
        <v>27389005.249999996</v>
      </c>
      <c r="J15" s="618">
        <f>'Proiecte Timisoara'!J99</f>
        <v>6207140</v>
      </c>
      <c r="K15" s="615" t="str">
        <f>'Proiecte Timisoara'!K99</f>
        <v>POR 2014-2020/Buget local/Surse proprii</v>
      </c>
      <c r="L15" s="615" t="str">
        <f>'Proiecte Timisoara'!L99</f>
        <v xml:space="preserve">DALI finalizat,
aprobat prin HCLMT nr.403/ 22.09.2015      </v>
      </c>
      <c r="M15" s="615">
        <f>'Proiecte Timisoara'!M99</f>
        <v>0</v>
      </c>
      <c r="N15" s="615">
        <f>'Proiecte Timisoara'!N99</f>
        <v>0</v>
      </c>
      <c r="O15" s="611"/>
    </row>
    <row r="16" spans="1:15" ht="117" customHeight="1">
      <c r="A16" s="613">
        <f>'Proiecte Timisoara'!A101</f>
        <v>186</v>
      </c>
      <c r="B16" s="613" t="str">
        <f>'Proiecte Timisoara'!B101</f>
        <v>Timisoara</v>
      </c>
      <c r="C16" s="615" t="str">
        <f>'Proiecte Timisoara'!C101</f>
        <v>Timis</v>
      </c>
      <c r="D16" s="615" t="str">
        <f>'Proiecte Timisoara'!D101</f>
        <v>Consolidare, reabilitare, modernizare și dotare clădire în vederea extinderii rețelei de centre de zi pentru persoane vârstnice, Timișoara</v>
      </c>
      <c r="E16" s="615" t="str">
        <f>'Proiecte Timisoara'!E101</f>
        <v>Municipiul Timișoara DASC</v>
      </c>
      <c r="F16" s="615" t="str">
        <f>'Proiecte Timisoara'!F101</f>
        <v>Obiectivul proiectului: îmbunătățirea calității vieții pentru un numar de 30 de persoane vârstnice,crearea de locuri de muncă pentru personalul care va deservi centrul de zi cresterea numărului de persoane varstnice care vor putea beneficia de serviciile Centrului,extinderea serviciilor sociale de tip Centre de zi,înființarea de servicii sociale în zone în care serviciile sociale sunt puțin dezvoltate, în vederea evitării disparității zonale pe raza Municipiului Timișoara</v>
      </c>
      <c r="G16" s="615" t="str">
        <f>'Proiecte Timisoara'!G101</f>
        <v xml:space="preserve">Fisa/idee de proiect </v>
      </c>
      <c r="H16" s="615">
        <f>'Proiecte Timisoara'!H101</f>
        <v>60</v>
      </c>
      <c r="I16" s="618">
        <f>'Proiecte Timisoara'!I101</f>
        <v>1848330.0624999998</v>
      </c>
      <c r="J16" s="618">
        <f>'Proiecte Timisoara'!J101</f>
        <v>418885</v>
      </c>
      <c r="K16" s="615" t="str">
        <f>'Proiecte Timisoara'!K101</f>
        <v>POR 2014-2020
AP 8 PI 8.1 OS 8.3</v>
      </c>
      <c r="L16" s="615">
        <f>'Proiecte Timisoara'!L101</f>
        <v>0</v>
      </c>
      <c r="M16" s="615" t="str">
        <f>'Proiecte Timisoara'!M101</f>
        <v>LOCATIE: str. Canal Bega, nr.1; cladirea nu este intabulata</v>
      </c>
      <c r="N16" s="615" t="str">
        <f>'Proiecte Timisoara'!N101</f>
        <v>modificat buget din 1.500.000 E in 418.885 E</v>
      </c>
      <c r="O16" s="611"/>
    </row>
    <row r="17" spans="1:15" ht="157.5" customHeight="1">
      <c r="A17" s="613">
        <f>'Proiecte Timisoara'!A102</f>
        <v>187</v>
      </c>
      <c r="B17" s="613" t="str">
        <f>'Proiecte Timisoara'!B102</f>
        <v>Timisoara</v>
      </c>
      <c r="C17" s="615" t="str">
        <f>'Proiecte Timisoara'!C102</f>
        <v>Timis</v>
      </c>
      <c r="D17" s="615" t="str">
        <f>'Proiecte Timisoara'!D102</f>
        <v xml:space="preserve">Reabilitare/Modernizare/
Extindere/Dotare  centru comunitar de consiliere prenatală și intervenție timpurie </v>
      </c>
      <c r="E17" s="615" t="str">
        <f>'Proiecte Timisoara'!E102</f>
        <v>DASC</v>
      </c>
      <c r="F17" s="615" t="str">
        <f>'Proiecte Timisoara'!F102</f>
        <v>Obiectivul proiectului:îmbunătățirea calității vieții  pentru un număr de 20 viitoare mame tinere cu dizabilități și îmbunătățirea calității vieții pentru  un număr de 20   copii născuți cu risc și a  familiilor acestora; crearea de locuri de muncă pentru personalul care va deservi Centrul Comunitar; extinderea numărului de cetățeni care vor putea beneficia de serviciile Centrului,extinderea serviciilor sociale de tip Centre Comunitare pentru viitoarele mame,  a copiilor cu nevoi speciale și a familiilor acestora;înființarea de servicii sociale în zone în care serviciile sociale sunt puțin dezvoltate, în vederea evitării disparității zonale pe raza Municipiului Timișoara.</v>
      </c>
      <c r="G17" s="615" t="str">
        <f>'Proiecte Timisoara'!G102</f>
        <v xml:space="preserve">Fisa/idee de proiect </v>
      </c>
      <c r="H17" s="615">
        <f>'Proiecte Timisoara'!H102</f>
        <v>36</v>
      </c>
      <c r="I17" s="618">
        <f>'Proiecte Timisoara'!I102</f>
        <v>11031250</v>
      </c>
      <c r="J17" s="618">
        <f>'Proiecte Timisoara'!J102</f>
        <v>2500000</v>
      </c>
      <c r="K17" s="615" t="str">
        <f>'Proiecte Timisoara'!K102</f>
        <v xml:space="preserve">POR 2014-2020
</v>
      </c>
      <c r="L17" s="615">
        <f>'Proiecte Timisoara'!L102</f>
        <v>0</v>
      </c>
      <c r="M17" s="615">
        <f>'Proiecte Timisoara'!M102</f>
        <v>0</v>
      </c>
      <c r="N17" s="615">
        <f>'Proiecte Timisoara'!N102</f>
        <v>0</v>
      </c>
      <c r="O17" s="611"/>
    </row>
    <row r="18" spans="1:15" ht="144.75" customHeight="1">
      <c r="A18" s="613">
        <f>'Proiecte Timisoara'!A103</f>
        <v>188</v>
      </c>
      <c r="B18" s="613" t="str">
        <f>'Proiecte Timisoara'!B103</f>
        <v>Timisoara</v>
      </c>
      <c r="C18" s="615" t="str">
        <f>'Proiecte Timisoara'!C103</f>
        <v>Timis</v>
      </c>
      <c r="D18" s="615" t="str">
        <f>'Proiecte Timisoara'!D103</f>
        <v>Reabilitarea/Modernizarea/
Dotarea infrastructurii de servicii sociale fără componentă rezidențială, destinată persoanelor vârstnice, prin înființarea unei noi unități de îngrijire la domiciliu</v>
      </c>
      <c r="E18" s="615" t="str">
        <f>'Proiecte Timisoara'!E103</f>
        <v>Municipiul Timișoara
DASC</v>
      </c>
      <c r="F18" s="615" t="str">
        <f>'Proiecte Timisoara'!F103</f>
        <v xml:space="preserve">Obiectivul proiectului :
Creşterea gradului de acoperire cu servicii sociale destinate persoanelor vârstnice, în Municipiul Timișoara.
Indicatorii proiectului:  
1. Reabilitarea/modernizarea/dotarea unei noi unități de îngrijire la domiciliu pentru persoane vârstnice fără componentă rezidenţială.
2. Un număr de 20 persoane vârstnice  vor beneficia de servicii sociale într-un nou Centru de zi reabilitat/modernizat/ dotat , dintre care 10 beneficiari -femei, 10 beneficiari-bărbați, un beneficiar - persoană de etnie rromă.
</v>
      </c>
      <c r="G18" s="615" t="str">
        <f>'Proiecte Timisoara'!G103</f>
        <v xml:space="preserve">Fisa/idee de proiect </v>
      </c>
      <c r="H18" s="615">
        <f>'Proiecte Timisoara'!H103</f>
        <v>36</v>
      </c>
      <c r="I18" s="618">
        <f>'Proiecte Timisoara'!I103</f>
        <v>1416897.875</v>
      </c>
      <c r="J18" s="618">
        <f>'Proiecte Timisoara'!J103</f>
        <v>321110</v>
      </c>
      <c r="K18" s="615" t="str">
        <f>'Proiecte Timisoara'!K103</f>
        <v>POR 2014-2020</v>
      </c>
      <c r="L18" s="615">
        <f>'Proiecte Timisoara'!L103</f>
        <v>0</v>
      </c>
      <c r="M18" s="615" t="str">
        <f>'Proiecte Timisoara'!M103</f>
        <v>LOCATIE: bd. 16 decembrie 1989 nr.15-16</v>
      </c>
      <c r="N18" s="615" t="str">
        <f>'Proiecte Timisoara'!N103</f>
        <v>Modificat denumire proiect din CENTRU CONSILIERE PSIHOSOCIALA in UNITATE DE INGRIJIRE LA DOMICILIU si buget din 2.000.000 E in 321.110 E</v>
      </c>
      <c r="O18" s="611"/>
    </row>
    <row r="19" spans="1:15" ht="165.75" customHeight="1">
      <c r="A19" s="613">
        <f>'Proiecte Timisoara'!A104</f>
        <v>189</v>
      </c>
      <c r="B19" s="613" t="str">
        <f>'Proiecte Timisoara'!B104</f>
        <v>Timisoara</v>
      </c>
      <c r="C19" s="615" t="str">
        <f>'Proiecte Timisoara'!C104</f>
        <v>Timis</v>
      </c>
      <c r="D19" s="615" t="str">
        <f>'Proiecte Timisoara'!D104</f>
        <v>Construire/reabilitare/modernizare//dotare locuinte protejate pentru persoane cu dizabilități</v>
      </c>
      <c r="E19" s="615" t="str">
        <f>'Proiecte Timisoara'!E104</f>
        <v>DASC</v>
      </c>
      <c r="F19" s="615" t="str">
        <f>'Proiecte Timisoara'!F104</f>
        <v>Obiectivul proiectului: construirea  unei clădiri și dotarea acesteia cu destinație de  locuinte protejate,  pentru persoane cu dizabilități, care părăsesc centrele rezidențiale și nu au nici un suport familial, dar pot fi reintegrați în societate. Prin activitatea acestor locuințe protejate contribuie la prevenirea marginalizării persoanelor cu dizabilități, asigurând suport pentru a începe o viață nouă independentă. Crearea de locuri de muncă pentru personalul care va deservi activitățile locuintelor protejate.Asistență pentru un număr de 20 de beneficiari, persoane adulte cu dizabilități</v>
      </c>
      <c r="G19" s="615" t="str">
        <f>'Proiecte Timisoara'!G104</f>
        <v xml:space="preserve">Fisa/idee de proiect </v>
      </c>
      <c r="H19" s="615">
        <f>'Proiecte Timisoara'!H104</f>
        <v>60</v>
      </c>
      <c r="I19" s="618">
        <f>'Proiecte Timisoara'!I104</f>
        <v>52949999.999999993</v>
      </c>
      <c r="J19" s="618">
        <f>'Proiecte Timisoara'!J104</f>
        <v>12000000</v>
      </c>
      <c r="K19" s="615" t="str">
        <f>'Proiecte Timisoara'!K104</f>
        <v>POR 2014-2020</v>
      </c>
      <c r="L19" s="615">
        <f>'Proiecte Timisoara'!L104</f>
        <v>0</v>
      </c>
      <c r="M19" s="615">
        <f>'Proiecte Timisoara'!M104</f>
        <v>0</v>
      </c>
      <c r="N19" s="615">
        <f>'Proiecte Timisoara'!N104</f>
        <v>0</v>
      </c>
      <c r="O19" s="611"/>
    </row>
    <row r="20" spans="1:15" ht="163.5" customHeight="1">
      <c r="A20" s="613">
        <f>'Proiecte Timisoara'!A105</f>
        <v>190</v>
      </c>
      <c r="B20" s="613" t="str">
        <f>'Proiecte Timisoara'!B105</f>
        <v>Timisoara</v>
      </c>
      <c r="C20" s="615" t="str">
        <f>'Proiecte Timisoara'!C105</f>
        <v>Timis</v>
      </c>
      <c r="D20" s="615" t="str">
        <f>'Proiecte Timisoara'!D105</f>
        <v>Reabilitarea, modernizarea, extinderea  si  echiparea infrastructurii unui nou centru de zi, destinat copiilor defavorizati in pericol de separare de familia lor</v>
      </c>
      <c r="E20" s="615" t="str">
        <f>'Proiecte Timisoara'!E105</f>
        <v>Municipiul Timisoara -SPCF</v>
      </c>
      <c r="F20" s="615" t="str">
        <f>'Proiecte Timisoara'!F105</f>
        <v xml:space="preserve">Obiectivele proiectului : Reabilitarea, modernizarea, exsinderea  si  echiparea infrastructurii unui nou centru de zi, destinat copiilor defavorizati in pericol de separare de familia lor
Indicatori: 36 de beneficiari - copii si părintii acestora si  6 angajati noi 
Copiii sunt din categoria celor aflaţi în situaţii de risc de separare de familia lor, proveniţi din familii cu ambii parinti si monoparentale, disfuncţionale, care sunt în pericol de excluziune socială prin părăsirea domiciliului sau abandon şcolar și copiii ai caror parinti sunt plecati la munca in strainatate si sunt in grija rudelor de pana la gradul 4. </v>
      </c>
      <c r="G20" s="615" t="str">
        <f>'Proiecte Timisoara'!G105</f>
        <v xml:space="preserve">Fisa/idee de proiect </v>
      </c>
      <c r="H20" s="615">
        <f>'Proiecte Timisoara'!H105</f>
        <v>24</v>
      </c>
      <c r="I20" s="618">
        <f>'Proiecte Timisoara'!I105</f>
        <v>2451388.9084999999</v>
      </c>
      <c r="J20" s="618">
        <f>'Proiecte Timisoara'!J105</f>
        <v>555555.56000000006</v>
      </c>
      <c r="K20" s="615" t="str">
        <f>'Proiecte Timisoara'!K105</f>
        <v>POR 2014-2020 AP8 PI 8.1</v>
      </c>
      <c r="L20" s="615">
        <f>'Proiecte Timisoara'!L105</f>
        <v>0</v>
      </c>
      <c r="M20" s="615" t="str">
        <f>'Proiecte Timisoara'!M105</f>
        <v>LOCATIE: str.Pavlov nr. 19 cu probleme juridice; nu a fost identificat un alt spatiu</v>
      </c>
      <c r="N20" s="615">
        <f>'Proiecte Timisoara'!N105</f>
        <v>0</v>
      </c>
      <c r="O20" s="611"/>
    </row>
    <row r="21" spans="1:15" ht="263.25" customHeight="1">
      <c r="A21" s="613">
        <f>'Proiecte Timisoara'!A106</f>
        <v>191</v>
      </c>
      <c r="B21" s="613" t="str">
        <f>'Proiecte Timisoara'!B106</f>
        <v>Timisoara</v>
      </c>
      <c r="C21" s="615" t="str">
        <f>'Proiecte Timisoara'!C106</f>
        <v>Timis</v>
      </c>
      <c r="D21" s="615" t="str">
        <f>'Proiecte Timisoara'!D106</f>
        <v>Reabilitare/ modernizarea/ extinderea/dotarea infrastructurii de servicii sociale
Crearea unui centru de tip RESPIRO</v>
      </c>
      <c r="E21" s="615" t="str">
        <f>'Proiecte Timisoara'!E106</f>
        <v>Municipiul Timisoara-SERVICIUL PENTRU PROTECŢIA
PERSOANELOR CU HANDICAP TIMIŞOARA</v>
      </c>
      <c r="F21" s="615" t="str">
        <f>'Proiecte Timisoara'!F106</f>
        <v xml:space="preserve"> Obiectivul proiectului :crearea  unui centru de  tip respiro  cu o  capacitate  de  40 locuri, pentru persoanele cu dizabilitati independent de sex, origine sau convingeri,  dependente de asistenţă şi îngrijire ( din care 20 locuri pentru adulti si 20 locuri pentru minori) prin amenajarea si modernizarea unui spatiu existent;Obţinerea tuturor avizelor necesare pentru funcţionarea centrului în conformitate cu standardele legale în vigoare;Acordarea de asistenţă de specialitate pentru un număr de 40 persoane cu handicap/lună (480 de persoane cu dizabilităţi anual – număr estimat);Desfasurarea in cadrul centrului de activitati de socializare, educatie in scopul incluziunii sociale a persoanelor cu dizabilitati,Crearea de locuri de munca cu respectarea egalitatii de sanse si tratament intre personae in special pentru pesoanele cu dizabilităţi ( ponedere aproximativa 40%),Creşterea  gradului de accesare de catre   persoanele  cu  dizabilitati  şi  indirect  a  familiilor acestora la servicii specializate de tip respiro;Promovarea centrului in scopul mentinerii sanatatii prin repaus a asistentilor personali sau ai membrilor familiei si cresterea gradului de accesare a serviciilor oferite de central tip RESPIRO
</v>
      </c>
      <c r="G21" s="615" t="str">
        <f>'Proiecte Timisoara'!G106</f>
        <v xml:space="preserve">Fisa/idee de proiect </v>
      </c>
      <c r="H21" s="615">
        <f>'Proiecte Timisoara'!H106</f>
        <v>48</v>
      </c>
      <c r="I21" s="618">
        <f>'Proiecte Timisoara'!I106</f>
        <v>8825000</v>
      </c>
      <c r="J21" s="618">
        <f>'Proiecte Timisoara'!J106</f>
        <v>2000000</v>
      </c>
      <c r="K21" s="615" t="str">
        <f>'Proiecte Timisoara'!K106</f>
        <v>POR 2014-2020</v>
      </c>
      <c r="L21" s="615">
        <f>'Proiecte Timisoara'!L106</f>
        <v>0</v>
      </c>
      <c r="M21" s="615">
        <f>'Proiecte Timisoara'!M106</f>
        <v>0</v>
      </c>
      <c r="N21" s="615">
        <f>'Proiecte Timisoara'!N106</f>
        <v>0</v>
      </c>
      <c r="O21" s="611"/>
    </row>
    <row r="22" spans="1:15" ht="193.5" customHeight="1">
      <c r="A22" s="613">
        <f>'Proiecte Timisoara'!A107</f>
        <v>192</v>
      </c>
      <c r="B22" s="613" t="str">
        <f>'Proiecte Timisoara'!B107</f>
        <v>Timisoara</v>
      </c>
      <c r="C22" s="615" t="str">
        <f>'Proiecte Timisoara'!C107</f>
        <v>Timis</v>
      </c>
      <c r="D22" s="615" t="str">
        <f>'Proiecte Timisoara'!D107</f>
        <v xml:space="preserve"> Reabilitare/modernizarea/extinderea /dotarea  infrastructurii  de servicii sociale 
Centru de zi pentru persoane cu dizabilitati</v>
      </c>
      <c r="E22" s="615" t="str">
        <f>'Proiecte Timisoara'!E107</f>
        <v xml:space="preserve">Municipiul Timisoara/ Serviciul pentru Protectia Persoanelor cu Handicap Timisoara </v>
      </c>
      <c r="F22" s="615" t="str">
        <f>'Proiecte Timisoara'!F107</f>
        <v xml:space="preserve"> Obiectivul proiectului : crearea  unui centru de  zi  cu o  capacitate  de  40 locuri, pentru persoanele cu dizabilitati independent de sex, origine sau convingeri,  dependente de asistenţă şi îngrijire ( din care 20 locuri pentru adulti si 20 locuri pentru minori) prin amenajarea si modernizarea unui spatiu existent;acordarea de asistenţă de specialitate pentru un număr de 40 persoane cu handicap/lună (480 de persoane cu dizabilităţi anual – număr estimat);desfasurarea in cadrul centrului de activitati de socializare, educatie in scopul incluziunii sociale a persoanelor cu dizabilitati,crearea de locuri de munca cu respectarea egalitatii de sanse si tratament intre personae in special pentru pesoanele cu dizabilităţi ( ponedere aproximativa 40%),creşterea  gradului de accesare de catre   persoanele  cu  dizabilitati  şi  indirect  a  familiilor acestora la servicii specializate de tip respiro;promovarea centrului in scopul mentinerii sanatatii si cresterea gradului de accesare a serviciilor oferite de centrul de zi</v>
      </c>
      <c r="G22" s="615" t="str">
        <f>'Proiecte Timisoara'!G107</f>
        <v xml:space="preserve">Fisa/idee de proiect </v>
      </c>
      <c r="H22" s="615">
        <f>'Proiecte Timisoara'!H107</f>
        <v>48</v>
      </c>
      <c r="I22" s="618">
        <f>'Proiecte Timisoara'!I107</f>
        <v>8825000</v>
      </c>
      <c r="J22" s="618">
        <f>'Proiecte Timisoara'!J107</f>
        <v>2000000</v>
      </c>
      <c r="K22" s="615" t="str">
        <f>'Proiecte Timisoara'!K107</f>
        <v>POR
2014-2020</v>
      </c>
      <c r="L22" s="615">
        <f>'Proiecte Timisoara'!L107</f>
        <v>0</v>
      </c>
      <c r="M22" s="615">
        <f>'Proiecte Timisoara'!M107</f>
        <v>0</v>
      </c>
      <c r="N22" s="615">
        <f>'Proiecte Timisoara'!N107</f>
        <v>0</v>
      </c>
      <c r="O22" s="611"/>
    </row>
    <row r="23" spans="1:15" ht="84" customHeight="1">
      <c r="A23" s="613">
        <f>'Proiecte Timisoara'!A108</f>
        <v>193</v>
      </c>
      <c r="B23" s="613" t="str">
        <f>'Proiecte Timisoara'!B108</f>
        <v>Timisoara</v>
      </c>
      <c r="C23" s="615" t="str">
        <f>'Proiecte Timisoara'!C108</f>
        <v>Timis</v>
      </c>
      <c r="D23" s="615" t="str">
        <f>'Proiecte Timisoara'!D108</f>
        <v xml:space="preserve">Construire/reabilitare/modernizare de locuinte de tip familial, apartamente  de tip familial locuinte protejate </v>
      </c>
      <c r="E23" s="615" t="str">
        <f>'Proiecte Timisoara'!E108</f>
        <v>Municipiul Timisoara-SERVICIUL PENTRU PROTECTIA PERSOANELOR CU HANDICAP TIMISOARA</v>
      </c>
      <c r="F23" s="615" t="str">
        <f>'Proiecte Timisoara'!F108</f>
        <v>Obiectivul proiectului: cresterea numarului  de persoane  care parasesc  centrele  rezidentiale  mari( copii, persoane  adulte cu dizabilitati, prin furnizarea  de ingrijire  alternativa de calitate   si crearea premiselor  pentru o viata independenta  in comunitate sau in infrastructura de tip familial</v>
      </c>
      <c r="G23" s="615" t="str">
        <f>'Proiecte Timisoara'!G108</f>
        <v xml:space="preserve">Fisa/idee de proiect </v>
      </c>
      <c r="H23" s="615">
        <f>'Proiecte Timisoara'!H108</f>
        <v>36</v>
      </c>
      <c r="I23" s="618">
        <f>'Proiecte Timisoara'!I108</f>
        <v>2206250</v>
      </c>
      <c r="J23" s="618">
        <f>'Proiecte Timisoara'!J108</f>
        <v>500000</v>
      </c>
      <c r="K23" s="615" t="str">
        <f>'Proiecte Timisoara'!K108</f>
        <v>POR
2014-2020</v>
      </c>
      <c r="L23" s="615">
        <f>'Proiecte Timisoara'!L108</f>
        <v>0</v>
      </c>
      <c r="M23" s="615">
        <f>'Proiecte Timisoara'!M108</f>
        <v>0</v>
      </c>
      <c r="N23" s="615">
        <f>'Proiecte Timisoara'!N108</f>
        <v>0</v>
      </c>
      <c r="O23" s="611"/>
    </row>
    <row r="24" spans="1:15" ht="118.5" customHeight="1">
      <c r="A24" s="613">
        <f>'Proiecte Timisoara'!A109</f>
        <v>202</v>
      </c>
      <c r="B24" s="613" t="str">
        <f>'Proiecte Timisoara'!B109</f>
        <v>Timisoara</v>
      </c>
      <c r="C24" s="615" t="str">
        <f>'Proiecte Timisoara'!C109</f>
        <v>Timis</v>
      </c>
      <c r="D24" s="615" t="str">
        <f>'Proiecte Timisoara'!D109</f>
        <v>Întreprinderi de economie sociala cu locuinte protejate pentru reintegrarea sociala si profesionala a persoanelor aflate in risc de marginalizare sociala (batrani, persoane cu disabilitati, persoane aflate in risc de excluziune) din Timisoara</v>
      </c>
      <c r="E24" s="615" t="str">
        <f>'Proiecte Timisoara'!E109</f>
        <v>GAL/
Municipiul Timisoara  - 
  Centrul Social de Urgenţă pentru Persoane fără Adăpost cu Cantină Socială Timişoara - DASC 
 Asociaţia „Isus Speranţa României”  - ONG</v>
      </c>
      <c r="F24" s="615" t="str">
        <f>'Proiecte Timisoara'!F109</f>
        <v>Infiinţarea a două structuri de economie socială, construirea și dotarea unei clădiri în care va funcționa  întreprinderea socială în parteneriat cu un ONG, înființarea și funcționarea a două  ateliere de lucru ( produse hand-made  și tâmplărie)  în cadrul întreprinderii de economie socială, asigurarea de locuinţe sociale pentru persoane aflate in risc de marginalizare sociala (batrani , persoane cu disabilitati)   furnizarea  de îngrijire  alternativa de calitate  şi crearea premiselor pentru o viaţă independentă in comunitate  sau in infrastructura de tip familial.</v>
      </c>
      <c r="G24" s="615" t="str">
        <f>'Proiecte Timisoara'!G109</f>
        <v xml:space="preserve">Fisa/idee de proiect </v>
      </c>
      <c r="H24" s="615">
        <f>'Proiecte Timisoara'!H109</f>
        <v>24</v>
      </c>
      <c r="I24" s="618">
        <f>'Proiecte Timisoara'!I109</f>
        <v>8825000</v>
      </c>
      <c r="J24" s="618">
        <f>'Proiecte Timisoara'!J109</f>
        <v>2000000</v>
      </c>
      <c r="K24" s="615" t="str">
        <f>'Proiecte Timisoara'!K109</f>
        <v>POR 2014-2020</v>
      </c>
      <c r="L24" s="615">
        <f>'Proiecte Timisoara'!L109</f>
        <v>0</v>
      </c>
      <c r="M24" s="615">
        <f>'Proiecte Timisoara'!M109</f>
        <v>0</v>
      </c>
      <c r="N24" s="615">
        <f>'Proiecte Timisoara'!N109</f>
        <v>0</v>
      </c>
      <c r="O24" s="611"/>
    </row>
    <row r="25" spans="1:15" ht="66.75" customHeight="1">
      <c r="A25" s="613">
        <f>'Proiecte Timisoara'!A114</f>
        <v>208</v>
      </c>
      <c r="B25" s="613" t="str">
        <f>'Proiecte Timisoara'!B114</f>
        <v>Timisoara</v>
      </c>
      <c r="C25" s="615" t="str">
        <f>'Proiecte Timisoara'!C114</f>
        <v>Timis</v>
      </c>
      <c r="D25" s="615" t="str">
        <f>'Proiecte Timisoara'!D114</f>
        <v>Reabilitarea, modernizarea şi echiparea Ambulatoriului de specialitate al Clinicii de Recuperare, Medicină Fizică şi Balneologie din cadrul Spitalului Clinic Municipal de Urgenţă Timişoara</v>
      </c>
      <c r="E25" s="615" t="str">
        <f>'Proiecte Timisoara'!E114</f>
        <v xml:space="preserve"> Municipiul  Timişoara</v>
      </c>
      <c r="F25" s="615" t="str">
        <f>'Proiecte Timisoara'!F114</f>
        <v xml:space="preserve"> Creşterea caracterului terapeutic şi preventiv al serviciilor de sănătate din domeniul recuperare medicală, creşterea capacităţii de tratament a  unităţii medicale la aprox. 1100 pacienţi/lună</v>
      </c>
      <c r="G25" s="615" t="str">
        <f>'Proiecte Timisoara'!G114</f>
        <v>Achizitie proiectare in curs de desfasurare</v>
      </c>
      <c r="H25" s="615">
        <f>'Proiecte Timisoara'!H114</f>
        <v>24</v>
      </c>
      <c r="I25" s="618">
        <f>'Proiecte Timisoara'!I114</f>
        <v>17000000</v>
      </c>
      <c r="J25" s="618">
        <f>'Proiecte Timisoara'!J114</f>
        <v>3852691.22</v>
      </c>
      <c r="K25" s="615" t="str">
        <f>'Proiecte Timisoara'!K114</f>
        <v>POR 2014-2020
Axa Prioritatea de investitii 8.1</v>
      </c>
      <c r="L25" s="615">
        <f>'Proiecte Timisoara'!L114</f>
        <v>0</v>
      </c>
      <c r="M25" s="615">
        <f>'Proiecte Timisoara'!M114</f>
        <v>0</v>
      </c>
      <c r="N25" s="615" t="str">
        <f>'Proiecte Timisoara'!N114</f>
        <v>A fost modificata denumirea proiectului din "Reabilitarea, modernizarea si echiparea ambulatoriului si a clinicii de recuperare" si a bugetului din 1.359. 773,37E in 3.852.691,22E</v>
      </c>
      <c r="O25" s="611"/>
    </row>
    <row r="26" spans="1:15" ht="75" customHeight="1">
      <c r="A26" s="623">
        <f>'Proiecte Timisoara'!A115</f>
        <v>0</v>
      </c>
      <c r="B26" s="623" t="str">
        <f>'Proiecte Timisoara'!B115</f>
        <v>Timisoara</v>
      </c>
      <c r="C26" s="616" t="str">
        <f>'Proiecte Timisoara'!C115</f>
        <v>Timis</v>
      </c>
      <c r="D26" s="616" t="str">
        <f>'Proiecte Timisoara'!D115</f>
        <v xml:space="preserve">
Reabilitarea, extinderea și dotarea infrastructurii Ambulatoriului O.R.L. din cadrul Spitalului Clinic Municipal de Urgență Timișoara</v>
      </c>
      <c r="E26" s="616" t="str">
        <f>'Proiecte Timisoara'!E115</f>
        <v xml:space="preserve">Municipiul Timişoara </v>
      </c>
      <c r="F26" s="616" t="str">
        <f>'Proiecte Timisoara'!F115</f>
        <v xml:space="preserve">Reabilitarea, extinderea si dotarea  spatiilor unde isi desfasoara activitatea ambulatoriul integrat ORL. </v>
      </c>
      <c r="G26" s="616" t="str">
        <f>'Proiecte Timisoara'!G115</f>
        <v>in proiectare</v>
      </c>
      <c r="H26" s="616">
        <f>'Proiecte Timisoara'!H115</f>
        <v>24</v>
      </c>
      <c r="I26" s="619">
        <f>'Proiecte Timisoara'!I115</f>
        <v>4500000.007375</v>
      </c>
      <c r="J26" s="619">
        <f>'Proiecte Timisoara'!J115</f>
        <v>1019830.03</v>
      </c>
      <c r="K26" s="616" t="str">
        <f>'Proiecte Timisoara'!K115</f>
        <v>POR 2014-2020
Axa Prioritatea de investitii 8.1</v>
      </c>
      <c r="L26" s="616">
        <f>'Proiecte Timisoara'!L115</f>
        <v>0</v>
      </c>
      <c r="M26" s="616">
        <f>'Proiecte Timisoara'!M115</f>
        <v>0</v>
      </c>
      <c r="N26" s="616" t="str">
        <f>'Proiecte Timisoara'!N115</f>
        <v>Introdus Ref SC2017-4514/24.02.2017</v>
      </c>
      <c r="O26" s="611"/>
    </row>
    <row r="27" spans="1:15" ht="147" customHeight="1">
      <c r="A27" s="623">
        <f>'Proiecte Timisoara'!A116</f>
        <v>0</v>
      </c>
      <c r="B27" s="623" t="str">
        <f>'Proiecte Timisoara'!B116</f>
        <v>Timisoara</v>
      </c>
      <c r="C27" s="616" t="str">
        <f>'Proiecte Timisoara'!C116</f>
        <v>Timis</v>
      </c>
      <c r="D27" s="616" t="str">
        <f>'Proiecte Timisoara'!D116</f>
        <v>Reabilitarea, modernizarea, reamenajarea și dotarea ambulatoriului integrat Oftalmologie din cadrul Spitalului Clinic Municipal de Urgență Timișoara</v>
      </c>
      <c r="E27" s="616" t="str">
        <f>'Proiecte Timisoara'!E116</f>
        <v xml:space="preserve"> Municipiul  Timişoara</v>
      </c>
      <c r="F27" s="616" t="str">
        <f>'Proiecte Timisoara'!F116</f>
        <v xml:space="preserve">Obiectivele proiectului: ridicarea nivelului calitativ al actului medical prin asigurarea de servicii medicale noi si complexe la standarde europene.
Rezultatele proiectului: reducerea timpului de diagnosticare si tratament, scăderea numărului de pacienți redirecționați, reorganizarea ambulatoriului prin realizarea de noi circuite si fluxuri  specifice unităților medicale, cresterea numarului de consultatii in regim ambulatorii, lucrări la nivel de infrastructura si la nivel de instalatii, lucrari de accesibilizare a accesului în ambulatoriu pentru persoane cu dizabilități motorii 
</v>
      </c>
      <c r="G27" s="616" t="str">
        <f>'Proiecte Timisoara'!G116</f>
        <v xml:space="preserve">Fisa/idee de proiect </v>
      </c>
      <c r="H27" s="616">
        <f>'Proiecte Timisoara'!H116</f>
        <v>24</v>
      </c>
      <c r="I27" s="619">
        <f>'Proiecte Timisoara'!I116</f>
        <v>2500000</v>
      </c>
      <c r="J27" s="619">
        <f>'Proiecte Timisoara'!J116</f>
        <v>566572.24</v>
      </c>
      <c r="K27" s="616" t="str">
        <f>'Proiecte Timisoara'!K116</f>
        <v>POR 2014-2020
Axa Prioritatea de investitii 8.1</v>
      </c>
      <c r="L27" s="616">
        <f>'Proiecte Timisoara'!L116</f>
        <v>0</v>
      </c>
      <c r="M27" s="616">
        <f>'Proiecte Timisoara'!M116</f>
        <v>0</v>
      </c>
      <c r="N27" s="616" t="str">
        <f>'Proiecte Timisoara'!N116</f>
        <v>Introdus Ref SC2017-4514/24.02.2017</v>
      </c>
      <c r="O27" s="611"/>
    </row>
    <row r="28" spans="1:15" ht="166.5" customHeight="1">
      <c r="A28" s="613">
        <f>'Proiecte Timisoara'!A124</f>
        <v>215</v>
      </c>
      <c r="B28" s="613" t="str">
        <f>'Proiecte Timisoara'!B124</f>
        <v>Timişoara</v>
      </c>
      <c r="C28" s="615" t="str">
        <f>'Proiecte Timisoara'!C124</f>
        <v>Timiş</v>
      </c>
      <c r="D28" s="615" t="str">
        <f>'Proiecte Timisoara'!D124</f>
        <v xml:space="preserve">Extinderea, modernizarea Centrului de sanatate mintata si a Ambulatoriului Clinicii de psihiatrie si neurologie copii si adolescenti Timisoara
</v>
      </c>
      <c r="E28" s="615" t="str">
        <f>'Proiecte Timisoara'!E124</f>
        <v>Spitalul Clinic de Urgenta pentru Copii Louis Turcanu Timisoara 
(CENTRUL DE SĂNĂTATE MINTALĂ COPII ȘI ADOLESCENȚI TIMIȘOARA 
CLINICA DE PSIHIATRIE ȘI NEUROLOGIE COPII ȘI ADOLESCENȚI) / Municipiul Timisoara</v>
      </c>
      <c r="F28" s="615" t="str">
        <f>'Proiecte Timisoara'!F124</f>
        <v xml:space="preserve">→Dezvoltarea, modernizarea și dotarea infrastructurii ambulatorii existente în care își desfășoară activitatea trei structuri ale Spitalului Clinic de Urgență pentru Copii ”Louis Țurcanu”.
Spațiile existente și cele noi  create dotate corespunzător vor fi integrate în această unitate ambulatorie cu utilizatori multiplii care, prin organizarea sa, va asigura eficientizarea serviciilor prin utilizarea în comun a aparaturii și un continuum al îngrijirilor pentru ameliorarea sănătății copilului cu dizabilități și creșterea calității vieții familiei.
</v>
      </c>
      <c r="G28" s="615" t="str">
        <f>'Proiecte Timisoara'!G124</f>
        <v xml:space="preserve">Fisa/idee de proiect </v>
      </c>
      <c r="H28" s="615">
        <f>'Proiecte Timisoara'!H124</f>
        <v>36</v>
      </c>
      <c r="I28" s="618">
        <f>'Proiecte Timisoara'!I124</f>
        <v>2201038.8374999999</v>
      </c>
      <c r="J28" s="618">
        <f>'Proiecte Timisoara'!J124</f>
        <v>498819</v>
      </c>
      <c r="K28" s="615" t="str">
        <f>'Proiecte Timisoara'!K124</f>
        <v>POR 2014-2020/Buget local/Surse proprii</v>
      </c>
      <c r="L28" s="615">
        <f>'Proiecte Timisoara'!L124</f>
        <v>0</v>
      </c>
      <c r="M28" s="615">
        <f>'Proiecte Timisoara'!M124</f>
        <v>0</v>
      </c>
      <c r="N28" s="615">
        <f>'Proiecte Timisoara'!N124</f>
        <v>0</v>
      </c>
      <c r="O28" s="611"/>
    </row>
    <row r="29" spans="1:15" ht="177" customHeight="1">
      <c r="A29" s="613">
        <f>'Proiecte Timisoara'!A125</f>
        <v>220</v>
      </c>
      <c r="B29" s="613" t="str">
        <f>'Proiecte Timisoara'!B125</f>
        <v xml:space="preserve">Timisoara </v>
      </c>
      <c r="C29" s="615" t="str">
        <f>'Proiecte Timisoara'!C125</f>
        <v xml:space="preserve">Timis </v>
      </c>
      <c r="D29" s="615" t="str">
        <f>'Proiecte Timisoara'!D125</f>
        <v>Construcţie/reabilitare/modernizarea/extinderea unui centru comunitar integrat medico-social în Municipiul Timișoara</v>
      </c>
      <c r="E29" s="615" t="str">
        <f>'Proiecte Timisoara'!E125</f>
        <v>DASC/Spital  Clinic Municipal/Municipiul Timisoara</v>
      </c>
      <c r="F29" s="615" t="str">
        <f>'Proiecte Timisoara'!F125</f>
        <v xml:space="preserve"> Obiectivul proiectului:constuirea unui centru comunitar intergrat medico-social în municipiul Timişoara,dotarea centrului integrat medico-social, unde vor fi acordate, pe perioadă determinată, servicii de monitorizare, supraveghere şi recuperare medicală pentru persoane aflate în risc de marginalizare socială, care se află într-o perioadă de recuperare medicală şi care nu au familii sau a căror familii se află în imposibilitatea de a le îngriji;Se va preveni instituţionalizarea permanentă a 50 de persoane adulte bolnave, ele având posibilitatea de a se reîntoarce în locuinţa lor, ulterior ameliorării stării de sănătate;Va creşte calitatea vieţii persoanelor aflate în risc de excluziune socială, bolnave, care vor beneficia de îngrijire adecvată;
</v>
      </c>
      <c r="G29" s="615" t="str">
        <f>'Proiecte Timisoara'!G125</f>
        <v>Fişă/idee de proiect</v>
      </c>
      <c r="H29" s="615">
        <f>'Proiecte Timisoara'!H125</f>
        <v>36</v>
      </c>
      <c r="I29" s="618">
        <f>'Proiecte Timisoara'!I125</f>
        <v>44125000</v>
      </c>
      <c r="J29" s="618">
        <f>'Proiecte Timisoara'!J125</f>
        <v>10000000</v>
      </c>
      <c r="K29" s="615" t="str">
        <f>'Proiecte Timisoara'!K125</f>
        <v xml:space="preserve"> POR 2014-2020</v>
      </c>
      <c r="L29" s="615">
        <f>'Proiecte Timisoara'!L125</f>
        <v>0</v>
      </c>
      <c r="M29" s="615">
        <f>'Proiecte Timisoara'!M125</f>
        <v>0</v>
      </c>
      <c r="N29" s="615">
        <f>'Proiecte Timisoara'!N125</f>
        <v>0</v>
      </c>
      <c r="O29" s="611"/>
    </row>
    <row r="30" spans="1:15" ht="102.75" customHeight="1">
      <c r="A30" s="613">
        <f>'Proiecte Timisoara'!A126</f>
        <v>221</v>
      </c>
      <c r="B30" s="613" t="str">
        <f>'Proiecte Timisoara'!B126</f>
        <v xml:space="preserve">Timisoara </v>
      </c>
      <c r="C30" s="615" t="str">
        <f>'Proiecte Timisoara'!C126</f>
        <v xml:space="preserve">Timis </v>
      </c>
      <c r="D30" s="615" t="str">
        <f>'Proiecte Timisoara'!D126</f>
        <v>Constructie/reabilitare/ modernizare/extindere  și dotare clădire pentru înființarea și funcționarea unui centru comunitar integrat socio-medical</v>
      </c>
      <c r="E30" s="615" t="str">
        <f>'Proiecte Timisoara'!E126</f>
        <v>DASC/Spital  Clinic Municipal/Municipiul Timisoara</v>
      </c>
      <c r="F30" s="615" t="str">
        <f>'Proiecte Timisoara'!F126</f>
        <v xml:space="preserve">Obiectivul proiectului:constructie/reabilitare/ modernizare/extindere și dotare clădirii în care va funcționa centru socio-medical.Acordarea de  servicii integrate socio-medicale pentru un numar de 30 persoane cu dizabilitati și pentru un numar de 20 persoane vârstnice cu probleme grave de sănătate şi care nu au familii sau a căror familii se află în imposibilitatea de a le asigura îngrijirea necesară.
</v>
      </c>
      <c r="G30" s="615" t="str">
        <f>'Proiecte Timisoara'!G126</f>
        <v>Fişă/idee de proiect</v>
      </c>
      <c r="H30" s="615">
        <f>'Proiecte Timisoara'!H126</f>
        <v>60</v>
      </c>
      <c r="I30" s="618">
        <f>'Proiecte Timisoara'!I126</f>
        <v>44125000</v>
      </c>
      <c r="J30" s="618">
        <f>'Proiecte Timisoara'!J126</f>
        <v>10000000</v>
      </c>
      <c r="K30" s="615" t="str">
        <f>'Proiecte Timisoara'!K126</f>
        <v>POR 2014-2020</v>
      </c>
      <c r="L30" s="615">
        <f>'Proiecte Timisoara'!L126</f>
        <v>0</v>
      </c>
      <c r="M30" s="615">
        <f>'Proiecte Timisoara'!M126</f>
        <v>0</v>
      </c>
      <c r="N30" s="615">
        <f>'Proiecte Timisoara'!N126</f>
        <v>0</v>
      </c>
      <c r="O30" s="611"/>
    </row>
    <row r="31" spans="1:15" ht="84" customHeight="1">
      <c r="A31" s="613">
        <f>'Proiecte Timisoara'!A127</f>
        <v>222</v>
      </c>
      <c r="B31" s="613" t="str">
        <f>'Proiecte Timisoara'!B127</f>
        <v xml:space="preserve">Timisoara </v>
      </c>
      <c r="C31" s="615" t="str">
        <f>'Proiecte Timisoara'!C127</f>
        <v xml:space="preserve">Timis </v>
      </c>
      <c r="D31" s="615" t="str">
        <f>'Proiecte Timisoara'!D127</f>
        <v xml:space="preserve">Constructie/reabilitare/ modernizare/extindere  și dotare centru comunitar socio-medical pentru persoane vulnerabile, suferind de boli cronice </v>
      </c>
      <c r="E31" s="615" t="str">
        <f>'Proiecte Timisoara'!E127</f>
        <v>DASC/Spital  Clinic  de Boli Infectioase și Pneumoftiziologie  Dr. V. Babes/Municipiul Timisoara</v>
      </c>
      <c r="F31" s="615" t="str">
        <f>'Proiecte Timisoara'!F127</f>
        <v>Capacitatea Centrului Comunitar Socio-Medical : 50 persoane adulte vulnerabile, suferind de boli cronice care necesită intervenții de urgență pentru prevenirea degradării fizice și sociale</v>
      </c>
      <c r="G31" s="615" t="str">
        <f>'Proiecte Timisoara'!G127</f>
        <v xml:space="preserve">Fisa/idee de proiect </v>
      </c>
      <c r="H31" s="615">
        <f>'Proiecte Timisoara'!H127</f>
        <v>36</v>
      </c>
      <c r="I31" s="618">
        <f>'Proiecte Timisoara'!I127</f>
        <v>30887499.999999996</v>
      </c>
      <c r="J31" s="618">
        <f>'Proiecte Timisoara'!J127</f>
        <v>7000000</v>
      </c>
      <c r="K31" s="615" t="str">
        <f>'Proiecte Timisoara'!K127</f>
        <v>POR 2014-2020</v>
      </c>
      <c r="L31" s="615">
        <f>'Proiecte Timisoara'!L127</f>
        <v>0</v>
      </c>
      <c r="M31" s="615">
        <f>'Proiecte Timisoara'!M127</f>
        <v>0</v>
      </c>
      <c r="N31" s="615">
        <f>'Proiecte Timisoara'!N127</f>
        <v>0</v>
      </c>
      <c r="O31" s="611"/>
    </row>
    <row r="32" spans="1:15" ht="197.25" customHeight="1">
      <c r="A32" s="613">
        <f>'Proiecte Timisoara'!A128</f>
        <v>223</v>
      </c>
      <c r="B32" s="613" t="str">
        <f>'Proiecte Timisoara'!B128</f>
        <v xml:space="preserve">Timisoara </v>
      </c>
      <c r="C32" s="615" t="str">
        <f>'Proiecte Timisoara'!C128</f>
        <v xml:space="preserve">Timis </v>
      </c>
      <c r="D32" s="615" t="str">
        <f>'Proiecte Timisoara'!D128</f>
        <v>Constructie /reabilitare/modernizarea/dotarea centrelor comunitare socio-medicale
CENTRU DE INGRIJIRE PENTRU BOLI CRONICE</v>
      </c>
      <c r="E32" s="615" t="str">
        <f>'Proiecte Timisoara'!E128</f>
        <v>Serviciul pentru Protectia Persoanelor cu Handicap Timisoara/Municipiul Timisoara</v>
      </c>
      <c r="F32" s="615" t="str">
        <f>'Proiecte Timisoara'!F128</f>
        <v>Obiectivele proiectului:
• Crearea  unui centru de  ingrijire pentru boli cornice    cu o  capacitate  de  60 locuri , pentru persoanele care sufera de boli cronice, evaluarea  corectă şi tratamentul acesteia , probleme psihosociale şi spirituale (persoane independent de sex, origine sau convingeri,  dependente de asistenţă şi îngrijire (din care 40 locuri pentru adulti si 20 locuri pentru minori);
• Obţinerea tuturor avizelor necesare pentru funcţionarea centrului în conformitate cu standardele legale în vigoare;
• Acordarea de asistenţă de specialitate pentru un număr de 60 persoane /lună (720 de persoane  – număr estimat);
• Crearea de locuri de munca cu respectarea egalitatii de sanse si tratament intre persoane in special pentru pesoanele cu dizabilităţi ( ponedere aproximativa 40%)</v>
      </c>
      <c r="G32" s="615" t="str">
        <f>'Proiecte Timisoara'!G128</f>
        <v>Fişă/idee de proiect</v>
      </c>
      <c r="H32" s="615">
        <f>'Proiecte Timisoara'!H128</f>
        <v>36</v>
      </c>
      <c r="I32" s="618">
        <f>'Proiecte Timisoara'!I128</f>
        <v>75012500</v>
      </c>
      <c r="J32" s="618">
        <f>'Proiecte Timisoara'!J128</f>
        <v>17000000</v>
      </c>
      <c r="K32" s="615" t="str">
        <f>'Proiecte Timisoara'!K128</f>
        <v>POR 2014-2020</v>
      </c>
      <c r="L32" s="615">
        <f>'Proiecte Timisoara'!L128</f>
        <v>0</v>
      </c>
      <c r="M32" s="615">
        <f>'Proiecte Timisoara'!M128</f>
        <v>0</v>
      </c>
      <c r="N32" s="615">
        <f>'Proiecte Timisoara'!N128</f>
        <v>0</v>
      </c>
      <c r="O32" s="611"/>
    </row>
    <row r="33" spans="1:15" ht="172.5" customHeight="1">
      <c r="A33" s="613">
        <f>'Proiecte Timisoara'!A129</f>
        <v>224</v>
      </c>
      <c r="B33" s="613" t="str">
        <f>'Proiecte Timisoara'!B129</f>
        <v xml:space="preserve">Timisoara </v>
      </c>
      <c r="C33" s="615" t="str">
        <f>'Proiecte Timisoara'!C129</f>
        <v xml:space="preserve">Timis </v>
      </c>
      <c r="D33" s="615" t="str">
        <f>'Proiecte Timisoara'!D129</f>
        <v>Seviciu comunitar de interventie stradala integrata Timisoara</v>
      </c>
      <c r="E33" s="615" t="str">
        <f>'Proiecte Timisoara'!E129</f>
        <v xml:space="preserve"> Centru Social de Urgenta pentru Persoane fara Adapost cu Cantina Sociala Timisoara Municipiul Timisoara 
UPU Timisoara (Spitalul Judetean)</v>
      </c>
      <c r="F33" s="615" t="str">
        <f>'Proiecte Timisoara'!F129</f>
        <v xml:space="preserve">Obiective:
• Furnizarea de servicii  integrate medico-sociale/stradale , pentru 50 de persoane  adulte , aflate in risc de excluziune sociala, persoane cu disabilitati, batrani.Oferirea de servicii de consiliere psihosociala
•Asigurarea 24/24 ore asistenta telefonica/on line pentru cazurile  deosebite sau cu risc vital, victime ale violentei sau abandonului. Serviciul poate fi accesat gratuit de orice persoana care poate sesiza echipa de interventie.
Asigurarea cazarii in regim de urgenta, in  sistem izolator, pentru persoanele aduse cu ambulanta sociala, care nu necesita spitalizare, avand o capacitate de  numar de 15 locuri.
Furnizare de servicii integrate socio-medicale pentru 50 de persoane adulte fara suport familial aflate in pericol de excluziune sociala.
</v>
      </c>
      <c r="G33" s="615" t="str">
        <f>'Proiecte Timisoara'!G129</f>
        <v>Fişă/idee de proiect</v>
      </c>
      <c r="H33" s="615">
        <f>'Proiecte Timisoara'!H129</f>
        <v>24</v>
      </c>
      <c r="I33" s="618">
        <f>'Proiecte Timisoara'!I129</f>
        <v>5299619.8874999993</v>
      </c>
      <c r="J33" s="618">
        <f>'Proiecte Timisoara'!J129</f>
        <v>1201047</v>
      </c>
      <c r="K33" s="615" t="str">
        <f>'Proiecte Timisoara'!K129</f>
        <v>POR 2014-2020</v>
      </c>
      <c r="L33" s="615">
        <f>'Proiecte Timisoara'!L129</f>
        <v>0</v>
      </c>
      <c r="M33" s="615" t="str">
        <f>'Proiecte Timisoara'!M129</f>
        <v xml:space="preserve">LOCATIE: str. Telegrafului nr.8 </v>
      </c>
      <c r="N33" s="615" t="str">
        <f>'Proiecte Timisoara'!N129</f>
        <v>modificat valoarea din 1.000.000E in 1.021.047E</v>
      </c>
      <c r="O33" s="611"/>
    </row>
    <row r="34" spans="1:15" ht="145.5" customHeight="1">
      <c r="A34" s="613">
        <f>'Proiecte Timisoara'!A130</f>
        <v>225</v>
      </c>
      <c r="B34" s="613" t="str">
        <f>'Proiecte Timisoara'!B130</f>
        <v xml:space="preserve">Timisoara </v>
      </c>
      <c r="C34" s="615" t="str">
        <f>'Proiecte Timisoara'!C130</f>
        <v xml:space="preserve">Timis </v>
      </c>
      <c r="D34" s="615" t="str">
        <f>'Proiecte Timisoara'!D130</f>
        <v>Centru de urgenta pentru persoane adulte, persoane cu disabilitati, batrani, aflati in risc de excluziune sociala, din municipiul Timisoara</v>
      </c>
      <c r="E34" s="615" t="str">
        <f>'Proiecte Timisoara'!E130</f>
        <v xml:space="preserve"> Centru Social de Urgenta pentru Persoane fara Adapost cu Cantina Sociala 
Timisoara 89  </v>
      </c>
      <c r="F34" s="615" t="str">
        <f>'Proiecte Timisoara'!F130</f>
        <v xml:space="preserve"> Obiectiv: Asigurarea serviciilor rezidentiale pentru un numar de 60 de persoane adulte, inclusiv batrani cu probleme de sanatate, adictii si aflate in pericol de marginalizare sociala si lipsiti de suport familial si social.
Asigurarea de servicii socio-medicale pentru persoane fara apartinatori, externate din spitale 
Asistenta psihologica, juridica si consiliere sociala in vederea intocmirii documentelor personale.
</v>
      </c>
      <c r="G34" s="615" t="str">
        <f>'Proiecte Timisoara'!G130</f>
        <v>Fişă/idee de proiect</v>
      </c>
      <c r="H34" s="615">
        <f>'Proiecte Timisoara'!H130</f>
        <v>24</v>
      </c>
      <c r="I34" s="618">
        <f>'Proiecte Timisoara'!I130</f>
        <v>7833880.0026249997</v>
      </c>
      <c r="J34" s="618">
        <f>'Proiecte Timisoara'!J130</f>
        <v>1775383.57</v>
      </c>
      <c r="K34" s="615" t="str">
        <f>'Proiecte Timisoara'!K130</f>
        <v>POR 2014-2020</v>
      </c>
      <c r="L34" s="615">
        <f>'Proiecte Timisoara'!L130</f>
        <v>0</v>
      </c>
      <c r="M34" s="615" t="str">
        <f>'Proiecte Timisoara'!M130</f>
        <v xml:space="preserve">LOCATIE: str. Telegrafului nr.8 </v>
      </c>
      <c r="N34" s="615" t="str">
        <f>'Proiecte Timisoara'!N130</f>
        <v>modificat valoarea din 1.020.000E in 1.775.383,57E</v>
      </c>
      <c r="O34" s="611"/>
    </row>
    <row r="35" spans="1:15" ht="174.75" customHeight="1">
      <c r="A35" s="613">
        <f>'Proiecte Timisoara'!A131</f>
        <v>226</v>
      </c>
      <c r="B35" s="613" t="str">
        <f>'Proiecte Timisoara'!B131</f>
        <v xml:space="preserve">Timisoara </v>
      </c>
      <c r="C35" s="615" t="str">
        <f>'Proiecte Timisoara'!C131</f>
        <v xml:space="preserve">Timis </v>
      </c>
      <c r="D35" s="615" t="str">
        <f>'Proiecte Timisoara'!D131</f>
        <v>Constructie /reabilitare/modernizarea/dotarea centrelor comunitare socio-medicale
CENTRU DE PALIATIE</v>
      </c>
      <c r="E35" s="615" t="str">
        <f>'Proiecte Timisoara'!E131</f>
        <v>Serviciul pentru Protectia Persoanelor cu Handicap Timisoara/Municipiul Timisoara</v>
      </c>
      <c r="F35" s="615" t="str">
        <f>'Proiecte Timisoara'!F131</f>
        <v>Obiectivele proiectului:
• Crearea  unui centru de  paliatie cu o  capacitate  de  60 locuri , pentru persoanele cu probleme asociate cu boala amenintatoare de viata, prin prevenirea si inlaturarea suferintei, evaluarea  corectă şi tratamentul acesteia , probleme psihosociale şi spirituale ( persoane   independent de sex, origine sau convingeri,  dependente de asistenţă şi îngrijire ( din care 40 locuri pentru adulti si 20 locuri pentru minori) ;
• Obţinerea tuturor avizelor necesare pentru funcţionarea centrului în conformitate cu standardele legale în vigoare;
• Acordarea de asistenţă de specialitate pentru un număr de 60 persoane /lună (720 de persoane  – număr estimat);
• Crearea de locuri de munca cu respectarea egalitatii de sanse si tratament intre persoane in special pentru pesoanele cu dizabilităţi ( ponedere aproximativa 40%)</v>
      </c>
      <c r="G35" s="615" t="str">
        <f>'Proiecte Timisoara'!G131</f>
        <v>Fişă/idee de proiect</v>
      </c>
      <c r="H35" s="615">
        <f>'Proiecte Timisoara'!H131</f>
        <v>36</v>
      </c>
      <c r="I35" s="618">
        <f>'Proiecte Timisoara'!I131</f>
        <v>75012500</v>
      </c>
      <c r="J35" s="618">
        <f>'Proiecte Timisoara'!J131</f>
        <v>17000000</v>
      </c>
      <c r="K35" s="615" t="str">
        <f>'Proiecte Timisoara'!K131</f>
        <v>POR 2014-2020</v>
      </c>
      <c r="L35" s="615">
        <f>'Proiecte Timisoara'!L131</f>
        <v>0</v>
      </c>
      <c r="M35" s="615">
        <f>'Proiecte Timisoara'!M131</f>
        <v>0</v>
      </c>
      <c r="N35" s="615">
        <f>'Proiecte Timisoara'!N131</f>
        <v>0</v>
      </c>
      <c r="O35" s="611"/>
    </row>
    <row r="36" spans="1:15" ht="60.75" customHeight="1">
      <c r="A36" s="613">
        <f>'Proiecte Timisoara'!A132</f>
        <v>234</v>
      </c>
      <c r="B36" s="613" t="str">
        <f>'Proiecte Timisoara'!B132</f>
        <v>Timişoara</v>
      </c>
      <c r="C36" s="615" t="str">
        <f>'Proiecte Timisoara'!C132</f>
        <v>Timiş</v>
      </c>
      <c r="D36" s="615" t="str">
        <f>'Proiecte Timisoara'!D132</f>
        <v>Organizarea unei rețele de transfer tehnologic și de informare dinspre mediul universitar către mediul de afaceri</v>
      </c>
      <c r="E36" s="615" t="str">
        <f>'Proiecte Timisoara'!E132</f>
        <v>Universitatea se Știința Agricole și Medicină Veterinară a Banatului regele Mihai I al României</v>
      </c>
      <c r="F36" s="615" t="str">
        <f>'Proiecte Timisoara'!F132</f>
        <v>Obiectivele proiectului: transfersul dreptului de exploatare a brevetului de invenție dinspre universitate către mediul de afaceri în baza unui contract de licență. Promovarea rețelei la nivelul regiunii DKMT</v>
      </c>
      <c r="G36" s="615" t="str">
        <f>'Proiecte Timisoara'!G132</f>
        <v>Fişă/idee de proiect</v>
      </c>
      <c r="H36" s="615">
        <f>'Proiecte Timisoara'!H132</f>
        <v>60</v>
      </c>
      <c r="I36" s="618">
        <f>'Proiecte Timisoara'!I132</f>
        <v>8825000</v>
      </c>
      <c r="J36" s="618">
        <f>'Proiecte Timisoara'!J132</f>
        <v>2000000</v>
      </c>
      <c r="K36" s="615" t="str">
        <f>'Proiecte Timisoara'!K132</f>
        <v>POR 2014-2021</v>
      </c>
      <c r="L36" s="615">
        <f>'Proiecte Timisoara'!L132</f>
        <v>0</v>
      </c>
      <c r="M36" s="615">
        <f>'Proiecte Timisoara'!M132</f>
        <v>0</v>
      </c>
      <c r="N36" s="615">
        <f>'Proiecte Timisoara'!N132</f>
        <v>0</v>
      </c>
      <c r="O36" s="611"/>
    </row>
    <row r="37" spans="1:15" s="614" customFormat="1" ht="51" customHeight="1">
      <c r="A37" s="613">
        <f>'Proiecte Timisoara'!A134</f>
        <v>238</v>
      </c>
      <c r="B37" s="613" t="str">
        <f>'Proiecte Timisoara'!B134</f>
        <v>Timişoara</v>
      </c>
      <c r="C37" s="615" t="str">
        <f>'Proiecte Timisoara'!C134</f>
        <v>Timiş</v>
      </c>
      <c r="D37" s="615" t="str">
        <f>'Proiecte Timisoara'!D134</f>
        <v xml:space="preserve">Reabilitare termica, constructii si reparatii, modernizarea, dotarea COLEGIULUI TEHNIC "HENRI COANDĂ" </v>
      </c>
      <c r="E37" s="615" t="str">
        <f>'Proiecte Timisoara'!E134</f>
        <v>Municipiul Timisoara</v>
      </c>
      <c r="F37" s="615" t="str">
        <f>'Proiecte Timisoara'!F134</f>
        <v xml:space="preserve">Reducerea  cheltuielilor aferente  consumului energetic </v>
      </c>
      <c r="G37" s="615" t="str">
        <f>'Proiecte Timisoara'!G134</f>
        <v>Fişă/idee de proiect</v>
      </c>
      <c r="H37" s="615">
        <f>'Proiecte Timisoara'!H134</f>
        <v>24</v>
      </c>
      <c r="I37" s="618">
        <f>'Proiecte Timisoara'!I134</f>
        <v>6600000</v>
      </c>
      <c r="J37" s="618">
        <f>'Proiecte Timisoara'!J134</f>
        <v>1483146</v>
      </c>
      <c r="K37" s="615" t="str">
        <f>'Proiecte Timisoara'!K134</f>
        <v>POR 2014-2020</v>
      </c>
      <c r="L37" s="615">
        <f>'Proiecte Timisoara'!L134</f>
        <v>0</v>
      </c>
      <c r="M37" s="615">
        <f>'Proiecte Timisoara'!M134</f>
        <v>0</v>
      </c>
      <c r="N37" s="615">
        <f>'Proiecte Timisoara'!N134</f>
        <v>0</v>
      </c>
      <c r="O37" s="611"/>
    </row>
    <row r="38" spans="1:15" s="614" customFormat="1" ht="41.25" customHeight="1">
      <c r="A38" s="613">
        <f>'Proiecte Timisoara'!A135</f>
        <v>239</v>
      </c>
      <c r="B38" s="613" t="str">
        <f>'Proiecte Timisoara'!B135</f>
        <v>Timişoara</v>
      </c>
      <c r="C38" s="615" t="str">
        <f>'Proiecte Timisoara'!C135</f>
        <v>Timiş</v>
      </c>
      <c r="D38" s="615" t="str">
        <f>'Proiecte Timisoara'!D135</f>
        <v xml:space="preserve">Reabilitare termica, constructii si reparatii, modernizarea, dotarea LICEULUI TEHNOLOGIC DE INDUSTRIE ALIMENTARĂ </v>
      </c>
      <c r="E38" s="615" t="str">
        <f>'Proiecte Timisoara'!E135</f>
        <v>Municipiul Timisoara</v>
      </c>
      <c r="F38" s="615" t="str">
        <f>'Proiecte Timisoara'!F135</f>
        <v xml:space="preserve">Reducerea  cheltuielilor aferente  consumului energetic </v>
      </c>
      <c r="G38" s="615" t="str">
        <f>'Proiecte Timisoara'!G135</f>
        <v>Fişă/idee de proiect</v>
      </c>
      <c r="H38" s="615">
        <f>'Proiecte Timisoara'!H135</f>
        <v>12</v>
      </c>
      <c r="I38" s="618">
        <f>'Proiecte Timisoara'!I135</f>
        <v>4500000</v>
      </c>
      <c r="J38" s="618">
        <f>'Proiecte Timisoara'!J135</f>
        <v>1011235</v>
      </c>
      <c r="K38" s="615" t="str">
        <f>'Proiecte Timisoara'!K135</f>
        <v>POR 2014-2020</v>
      </c>
      <c r="L38" s="615">
        <f>'Proiecte Timisoara'!L135</f>
        <v>0</v>
      </c>
      <c r="M38" s="615">
        <f>'Proiecte Timisoara'!M135</f>
        <v>0</v>
      </c>
      <c r="N38" s="615">
        <f>'Proiecte Timisoara'!N135</f>
        <v>0</v>
      </c>
      <c r="O38" s="611"/>
    </row>
    <row r="39" spans="1:15" s="614" customFormat="1" ht="48" customHeight="1">
      <c r="A39" s="613">
        <f>'Proiecte Timisoara'!A136</f>
        <v>240</v>
      </c>
      <c r="B39" s="613" t="str">
        <f>'Proiecte Timisoara'!B136</f>
        <v>Timişoara</v>
      </c>
      <c r="C39" s="615" t="str">
        <f>'Proiecte Timisoara'!C136</f>
        <v>Timiş</v>
      </c>
      <c r="D39" s="615" t="str">
        <f>'Proiecte Timisoara'!D136</f>
        <v>Reabilitare termica, constructii si reparatii, modernizarea, dotarea COLEGIULUI TEHNIC "ELECTROTIMIȘ"</v>
      </c>
      <c r="E39" s="615" t="str">
        <f>'Proiecte Timisoara'!E136</f>
        <v>Municipiul Timisoara</v>
      </c>
      <c r="F39" s="615" t="str">
        <f>'Proiecte Timisoara'!F136</f>
        <v xml:space="preserve">Reducerea  cheltuielilor aferente  consumului energetic </v>
      </c>
      <c r="G39" s="615" t="str">
        <f>'Proiecte Timisoara'!G136</f>
        <v>Fişă/idee de proiect</v>
      </c>
      <c r="H39" s="615">
        <f>'Proiecte Timisoara'!H136</f>
        <v>24</v>
      </c>
      <c r="I39" s="618">
        <f>'Proiecte Timisoara'!I136</f>
        <v>6600000</v>
      </c>
      <c r="J39" s="618">
        <f>'Proiecte Timisoara'!J136</f>
        <v>1483146</v>
      </c>
      <c r="K39" s="615" t="str">
        <f>'Proiecte Timisoara'!K136</f>
        <v>POR 2014-2020</v>
      </c>
      <c r="L39" s="615">
        <f>'Proiecte Timisoara'!L136</f>
        <v>0</v>
      </c>
      <c r="M39" s="615">
        <f>'Proiecte Timisoara'!M136</f>
        <v>0</v>
      </c>
      <c r="N39" s="615">
        <f>'Proiecte Timisoara'!N136</f>
        <v>0</v>
      </c>
      <c r="O39" s="611"/>
    </row>
    <row r="40" spans="1:15" s="614" customFormat="1" ht="43.5" customHeight="1">
      <c r="A40" s="613">
        <f>'Proiecte Timisoara'!A137</f>
        <v>241</v>
      </c>
      <c r="B40" s="613" t="str">
        <f>'Proiecte Timisoara'!B137</f>
        <v>Timişoara</v>
      </c>
      <c r="C40" s="615" t="str">
        <f>'Proiecte Timisoara'!C137</f>
        <v>Timiş</v>
      </c>
      <c r="D40" s="615" t="str">
        <f>'Proiecte Timisoara'!D137</f>
        <v>Reabilitare termica, constructii si reparatii, modernizarea, dotarea COLEGIULUI  TEHNIC "ION MINCU"</v>
      </c>
      <c r="E40" s="615" t="str">
        <f>'Proiecte Timisoara'!E137</f>
        <v>Municipiul Timisoara</v>
      </c>
      <c r="F40" s="615" t="str">
        <f>'Proiecte Timisoara'!F137</f>
        <v xml:space="preserve">Reducerea  cheltuielilor aferente  consumului energetic </v>
      </c>
      <c r="G40" s="615" t="str">
        <f>'Proiecte Timisoara'!G137</f>
        <v>Fişă/idee de proiect</v>
      </c>
      <c r="H40" s="615">
        <f>'Proiecte Timisoara'!H137</f>
        <v>18</v>
      </c>
      <c r="I40" s="618">
        <f>'Proiecte Timisoara'!I137</f>
        <v>4500000</v>
      </c>
      <c r="J40" s="618">
        <f>'Proiecte Timisoara'!J137</f>
        <v>1011235</v>
      </c>
      <c r="K40" s="615" t="str">
        <f>'Proiecte Timisoara'!K137</f>
        <v>POR 2014-2020</v>
      </c>
      <c r="L40" s="615">
        <f>'Proiecte Timisoara'!L137</f>
        <v>0</v>
      </c>
      <c r="M40" s="615">
        <f>'Proiecte Timisoara'!M137</f>
        <v>0</v>
      </c>
      <c r="N40" s="615">
        <f>'Proiecte Timisoara'!N137</f>
        <v>0</v>
      </c>
      <c r="O40" s="611"/>
    </row>
    <row r="41" spans="1:15" ht="45" customHeight="1">
      <c r="A41" s="613">
        <f>'Proiecte Timisoara'!A140</f>
        <v>244</v>
      </c>
      <c r="B41" s="613" t="str">
        <f>'Proiecte Timisoara'!B140</f>
        <v>Timişoara</v>
      </c>
      <c r="C41" s="615" t="str">
        <f>'Proiecte Timisoara'!C140</f>
        <v>Timiş</v>
      </c>
      <c r="D41" s="615" t="str">
        <f>'Proiecte Timisoara'!D140</f>
        <v xml:space="preserve">Reabilitare/ Refunctionalizare constructii si reparatii Liceu Tehnologic Agricol "Petru Botis” </v>
      </c>
      <c r="E41" s="615" t="str">
        <f>'Proiecte Timisoara'!E140</f>
        <v xml:space="preserve">Municipiul Timişoara </v>
      </c>
      <c r="F41" s="615" t="str">
        <f>'Proiecte Timisoara'!F140</f>
        <v>Refunctionalizare spatii ramse libere din incinta Liceului Agricol si transformarea lor in campus cu activitati sportive si culturale.</v>
      </c>
      <c r="G41" s="615" t="str">
        <f>'Proiecte Timisoara'!G140</f>
        <v>Fişă/idee de proiect</v>
      </c>
      <c r="H41" s="615">
        <f>'Proiecte Timisoara'!H140</f>
        <v>24</v>
      </c>
      <c r="I41" s="618">
        <f>'Proiecte Timisoara'!I140</f>
        <v>8900000</v>
      </c>
      <c r="J41" s="618">
        <f>'Proiecte Timisoara'!J140</f>
        <v>2000000</v>
      </c>
      <c r="K41" s="615" t="str">
        <f>'Proiecte Timisoara'!K140</f>
        <v>Buget local/Alte surse de finantare</v>
      </c>
      <c r="L41" s="615">
        <f>'Proiecte Timisoara'!L140</f>
        <v>0</v>
      </c>
      <c r="M41" s="615" t="str">
        <f>'Proiecte Timisoara'!M140</f>
        <v>cladire internat  - neelgibil pe 3.1.B</v>
      </c>
      <c r="N41" s="615">
        <f>'Proiecte Timisoara'!N140</f>
        <v>0</v>
      </c>
      <c r="O41" s="611"/>
    </row>
    <row r="42" spans="1:15" s="614" customFormat="1" ht="45" customHeight="1">
      <c r="A42" s="613">
        <f>'Proiecte Timisoara'!A144</f>
        <v>248</v>
      </c>
      <c r="B42" s="613" t="str">
        <f>'Proiecte Timisoara'!B144</f>
        <v>Timişoara</v>
      </c>
      <c r="C42" s="613" t="str">
        <f>'Proiecte Timisoara'!C144</f>
        <v>Timiş</v>
      </c>
      <c r="D42" s="613" t="str">
        <f>'Proiecte Timisoara'!D144</f>
        <v xml:space="preserve">Construire spatii invatamint si utilitati - «Construire Corp 2 al Liceului Teoretic Nikolaus Lenau pt. Scoala Gimnaziala Nikolaus Lenau», Timişoara </v>
      </c>
      <c r="E42" s="613" t="str">
        <f>'Proiecte Timisoara'!E144</f>
        <v>Municipiul Timişoara</v>
      </c>
      <c r="F42" s="613" t="str">
        <f>'Proiecte Timisoara'!F144</f>
        <v>constructie si dotare obiectiv nou</v>
      </c>
      <c r="G42" s="613" t="str">
        <f>'Proiecte Timisoara'!G144</f>
        <v xml:space="preserve">S.F. </v>
      </c>
      <c r="H42" s="613">
        <f>'Proiecte Timisoara'!H144</f>
        <v>28</v>
      </c>
      <c r="I42" s="633">
        <f>'Proiecte Timisoara'!I144</f>
        <v>65169806.107000001</v>
      </c>
      <c r="J42" s="633">
        <f>'Proiecte Timisoara'!J144</f>
        <v>14739298</v>
      </c>
      <c r="K42" s="613" t="str">
        <f>'Proiecte Timisoara'!K144</f>
        <v>POR 2014-2020 
AP 10
Buget local</v>
      </c>
      <c r="L42" s="613">
        <f>'Proiecte Timisoara'!L144</f>
        <v>0</v>
      </c>
      <c r="M42" s="613" t="str">
        <f>'Proiecte Timisoara'!M144</f>
        <v xml:space="preserve">LOCATIE: str. Popa Sapca nr.5 </v>
      </c>
      <c r="N42" s="613">
        <f>'Proiecte Timisoara'!N144</f>
        <v>0</v>
      </c>
      <c r="O42" s="611"/>
    </row>
    <row r="43" spans="1:15" ht="15" customHeight="1">
      <c r="A43" s="787" t="e">
        <f>'Proiecte Timisoara'!A168:A170</f>
        <v>#VALUE!</v>
      </c>
      <c r="B43" s="824" t="e">
        <f>'Proiecte Timisoara'!B168:B170</f>
        <v>#VALUE!</v>
      </c>
      <c r="C43" s="615" t="str">
        <f>'Proiecte Timisoara'!C168</f>
        <v>Timis</v>
      </c>
      <c r="D43" s="615" t="str">
        <f>'Proiecte Timisoara'!D168</f>
        <v>Creşterea performanţei energetice la blocurile de locuinţe situate pe raza Municipiului Timişoara
 conform Anexa 1 si 2</v>
      </c>
      <c r="E43" s="615" t="str">
        <f>'Proiecte Timisoara'!E168</f>
        <v>Municipiul Timişoara - Compartiment  Eficientizare Energetică</v>
      </c>
      <c r="F43" s="615" t="str">
        <f>'Proiecte Timisoara'!F168</f>
        <v>Obiectivul proiectului:economie de energie pentru 1000 blocuri de locuinţe situate pe raza municipiului Timişoara</v>
      </c>
      <c r="G43" s="615" t="str">
        <f>'Proiecte Timisoara'!G168</f>
        <v xml:space="preserve">Fisa/Idee de proiect </v>
      </c>
      <c r="H43" s="615">
        <f>'Proiecte Timisoara'!H168</f>
        <v>36</v>
      </c>
      <c r="I43" s="618">
        <f>'Proiecte Timisoara'!I168</f>
        <v>353000000</v>
      </c>
      <c r="J43" s="618">
        <f>'Proiecte Timisoara'!J168</f>
        <v>80000000</v>
      </c>
      <c r="K43" s="615" t="str">
        <f>'Proiecte Timisoara'!K168</f>
        <v>POR 2014-2020</v>
      </c>
      <c r="L43" s="615">
        <f>'Proiecte Timisoara'!L168</f>
        <v>0</v>
      </c>
      <c r="M43" s="615">
        <f>'Proiecte Timisoara'!M168</f>
        <v>0</v>
      </c>
      <c r="N43" s="615" t="str">
        <f>'Proiecte Timisoara'!N168</f>
        <v>completat prin HCL 129/18.10.2016</v>
      </c>
      <c r="O43" s="611"/>
    </row>
    <row r="44" spans="1:15" ht="15" customHeight="1">
      <c r="A44" s="787"/>
      <c r="B44" s="824"/>
      <c r="C44" s="615">
        <f>'Proiecte Timisoara'!C169</f>
        <v>0</v>
      </c>
      <c r="D44" s="624" t="str">
        <f>'Proiecte Timisoara'!D169</f>
        <v>Contorizare individuală in sectorul locuintelor</v>
      </c>
      <c r="E44" s="624" t="str">
        <f>'Proiecte Timisoara'!E169</f>
        <v xml:space="preserve">Municipiul Timisoara
Colterm </v>
      </c>
      <c r="F44" s="624" t="str">
        <f>'Proiecte Timisoara'!F169</f>
        <v xml:space="preserve">Obiectivul proiectului:Cresterea eficientei energetice in cladiri
Cresterea confortului  locatarilor </v>
      </c>
      <c r="G44" s="624" t="str">
        <f>'Proiecte Timisoara'!G169</f>
        <v xml:space="preserve">Fisa/Idee de proiect </v>
      </c>
      <c r="H44" s="624">
        <f>'Proiecte Timisoara'!H169</f>
        <v>36</v>
      </c>
      <c r="I44" s="634">
        <f>'Proiecte Timisoara'!I169</f>
        <v>8920000</v>
      </c>
      <c r="J44" s="634">
        <f>'Proiecte Timisoara'!J169</f>
        <v>2021530</v>
      </c>
      <c r="K44" s="624">
        <f>'Proiecte Timisoara'!K169</f>
        <v>0</v>
      </c>
      <c r="L44" s="624">
        <f>'Proiecte Timisoara'!L169</f>
        <v>0</v>
      </c>
      <c r="M44" s="624">
        <f>'Proiecte Timisoara'!M169</f>
        <v>0</v>
      </c>
      <c r="N44" s="624">
        <f>'Proiecte Timisoara'!N169</f>
        <v>0</v>
      </c>
      <c r="O44" s="611"/>
    </row>
    <row r="45" spans="1:15" ht="15" customHeight="1">
      <c r="A45" s="787"/>
      <c r="B45" s="824"/>
      <c r="C45" s="615">
        <f>'Proiecte Timisoara'!C170</f>
        <v>0</v>
      </c>
      <c r="D45" s="624" t="str">
        <f>'Proiecte Timisoara'!D170</f>
        <v>Recirculare apă caldă de consum in cadrul cladirilor publice si in sectorul de locuinte</v>
      </c>
      <c r="E45" s="624" t="str">
        <f>'Proiecte Timisoara'!E170</f>
        <v xml:space="preserve"> Municipiul Timisoara
Colterm </v>
      </c>
      <c r="F45" s="624" t="str">
        <f>'Proiecte Timisoara'!F170</f>
        <v xml:space="preserve">Obiectivul proiectului:cresterea eficientei energetice in cladiri,
cresterea confortului  locatarilor </v>
      </c>
      <c r="G45" s="624" t="str">
        <f>'Proiecte Timisoara'!G170</f>
        <v xml:space="preserve">Fisa/Idee de proiect </v>
      </c>
      <c r="H45" s="624">
        <f>'Proiecte Timisoara'!H170</f>
        <v>24</v>
      </c>
      <c r="I45" s="634">
        <f>'Proiecte Timisoara'!I170</f>
        <v>8920000</v>
      </c>
      <c r="J45" s="634" t="str">
        <f>'Proiecte Timisoara'!J170</f>
        <v>2 .021.530,00</v>
      </c>
      <c r="K45" s="624">
        <f>'Proiecte Timisoara'!K170</f>
        <v>0</v>
      </c>
      <c r="L45" s="624">
        <f>'Proiecte Timisoara'!L170</f>
        <v>0</v>
      </c>
      <c r="M45" s="624">
        <f>'Proiecte Timisoara'!M170</f>
        <v>0</v>
      </c>
      <c r="N45" s="624">
        <f>'Proiecte Timisoara'!N170</f>
        <v>0</v>
      </c>
      <c r="O45" s="611"/>
    </row>
    <row r="46" spans="1:15" ht="66" customHeight="1">
      <c r="A46" s="824" t="e">
        <f>'Proiecte Timisoara'!A171:A172</f>
        <v>#VALUE!</v>
      </c>
      <c r="B46" s="824" t="e">
        <f>'Proiecte Timisoara'!B171:B172</f>
        <v>#VALUE!</v>
      </c>
      <c r="C46" s="615" t="str">
        <f>'Proiecte Timisoara'!C171</f>
        <v>Timis</v>
      </c>
      <c r="D46" s="615" t="str">
        <f>'Proiecte Timisoara'!D171</f>
        <v>Eficientizarea energetică a clădirilor publice prin anveloparea, modernizarea instalaţiilor şi echiparea cu celule fotovoltaice
+ sistem Esco</v>
      </c>
      <c r="E46" s="615" t="str">
        <f>'Proiecte Timisoara'!E171</f>
        <v xml:space="preserve">Municipiul Timişoara </v>
      </c>
      <c r="F46" s="615" t="str">
        <f>'Proiecte Timisoara'!F171</f>
        <v>Economie de energie pentru 200 imobile aflate în patrimoniul Primăriei Municipiului Timişoara</v>
      </c>
      <c r="G46" s="615" t="str">
        <f>'Proiecte Timisoara'!G171</f>
        <v xml:space="preserve">Fisa/Idee de proiect
 </v>
      </c>
      <c r="H46" s="615">
        <f>'Proiecte Timisoara'!H171</f>
        <v>60</v>
      </c>
      <c r="I46" s="618">
        <f>'Proiecte Timisoara'!I171</f>
        <v>220625000</v>
      </c>
      <c r="J46" s="618">
        <f>'Proiecte Timisoara'!J171</f>
        <v>50000000</v>
      </c>
      <c r="K46" s="615" t="str">
        <f>'Proiecte Timisoara'!K171</f>
        <v>POR 2014-2020</v>
      </c>
      <c r="L46" s="615">
        <f>'Proiecte Timisoara'!L171</f>
        <v>0</v>
      </c>
      <c r="M46" s="615">
        <f>'Proiecte Timisoara'!M171</f>
        <v>0</v>
      </c>
      <c r="N46" s="615">
        <f>'Proiecte Timisoara'!N171</f>
        <v>0</v>
      </c>
      <c r="O46" s="611"/>
    </row>
    <row r="47" spans="1:15" ht="53.25" customHeight="1">
      <c r="A47" s="824"/>
      <c r="B47" s="824"/>
      <c r="C47" s="615">
        <f>'Proiecte Timisoara'!C172</f>
        <v>0</v>
      </c>
      <c r="D47" s="624" t="str">
        <f>'Proiecte Timisoara'!D172</f>
        <v>Recirculare apă caldă de consum in cadrul cladirilor publice si in sectorul de locuinte</v>
      </c>
      <c r="E47" s="624" t="str">
        <f>'Proiecte Timisoara'!E172</f>
        <v xml:space="preserve"> Municipiul Timisoara
Colterm </v>
      </c>
      <c r="F47" s="624" t="str">
        <f>'Proiecte Timisoara'!F172</f>
        <v xml:space="preserve">Obiectivul proiectului:cresterea eficientei energetice in cladirile publice din Timisoara
cresterea confortului  locatarilor </v>
      </c>
      <c r="G47" s="624" t="str">
        <f>'Proiecte Timisoara'!G172</f>
        <v xml:space="preserve">Fisa/Idee de proiect </v>
      </c>
      <c r="H47" s="624">
        <f>'Proiecte Timisoara'!H172</f>
        <v>24</v>
      </c>
      <c r="I47" s="634">
        <f>'Proiecte Timisoara'!I172</f>
        <v>8920000</v>
      </c>
      <c r="J47" s="634" t="str">
        <f>'Proiecte Timisoara'!J172</f>
        <v>2 .021.530,00</v>
      </c>
      <c r="K47" s="624">
        <f>'Proiecte Timisoara'!K172</f>
        <v>0</v>
      </c>
      <c r="L47" s="624">
        <f>'Proiecte Timisoara'!L172</f>
        <v>0</v>
      </c>
      <c r="M47" s="624">
        <f>'Proiecte Timisoara'!M172</f>
        <v>0</v>
      </c>
      <c r="N47" s="624">
        <f>'Proiecte Timisoara'!N172</f>
        <v>0</v>
      </c>
      <c r="O47" s="611"/>
    </row>
    <row r="48" spans="1:15" ht="63.75" customHeight="1">
      <c r="A48" s="824" t="e">
        <f>'Proiecte Timisoara'!A173:A175</f>
        <v>#VALUE!</v>
      </c>
      <c r="B48" s="824" t="e">
        <f>'Proiecte Timisoara'!B173:B175</f>
        <v>#VALUE!</v>
      </c>
      <c r="C48" s="615" t="str">
        <f>'Proiecte Timisoara'!C173</f>
        <v>Timis</v>
      </c>
      <c r="D48" s="615" t="str">
        <f>'Proiecte Timisoara'!D173</f>
        <v xml:space="preserve">Reabilitarea termică a unitătilor de învăţămant  preşcolar  din Muncipiul Timişoara </v>
      </c>
      <c r="E48" s="615" t="str">
        <f>'Proiecte Timisoara'!E173</f>
        <v>Municipiul Timişoara</v>
      </c>
      <c r="F48" s="615" t="str">
        <f>'Proiecte Timisoara'!F173</f>
        <v>Obiectivul proiectului:reducerea cheltuielor aferente consumului energetic.</v>
      </c>
      <c r="G48" s="615">
        <f>'Proiecte Timisoara'!G173</f>
        <v>0</v>
      </c>
      <c r="H48" s="615">
        <f>'Proiecte Timisoara'!H173</f>
        <v>0</v>
      </c>
      <c r="I48" s="618">
        <f>'Proiecte Timisoara'!I173</f>
        <v>0</v>
      </c>
      <c r="J48" s="618">
        <f>'Proiecte Timisoara'!J173</f>
        <v>0</v>
      </c>
      <c r="K48" s="615" t="str">
        <f>'Proiecte Timisoara'!K173</f>
        <v>Buget local / POR 2014-2020</v>
      </c>
      <c r="L48" s="615">
        <f>'Proiecte Timisoara'!L173</f>
        <v>0</v>
      </c>
      <c r="M48" s="615">
        <f>'Proiecte Timisoara'!M173</f>
        <v>0</v>
      </c>
      <c r="N48" s="615">
        <f>'Proiecte Timisoara'!N173</f>
        <v>0</v>
      </c>
      <c r="O48" s="611"/>
    </row>
    <row r="49" spans="1:15" ht="33.75" customHeight="1">
      <c r="A49" s="824"/>
      <c r="B49" s="824"/>
      <c r="C49" s="615">
        <f>'Proiecte Timisoara'!C174</f>
        <v>0</v>
      </c>
      <c r="D49" s="624" t="str">
        <f>'Proiecte Timisoara'!D174</f>
        <v xml:space="preserve">Reabilitare  termica prin montare  termosistem  pe fatade  la  Gradinita P.P11 in Municipiul Timisoara, str.Versului nr.2 </v>
      </c>
      <c r="E49" s="624" t="str">
        <f>'Proiecte Timisoara'!E174</f>
        <v xml:space="preserve">Municipiul Timişoara </v>
      </c>
      <c r="F49" s="624" t="str">
        <f>'Proiecte Timisoara'!F174</f>
        <v xml:space="preserve">Obiectivul proiectului:reabilitare constructie </v>
      </c>
      <c r="G49" s="624" t="str">
        <f>'Proiecte Timisoara'!G174</f>
        <v xml:space="preserve">D.A.L.I. </v>
      </c>
      <c r="H49" s="624">
        <f>'Proiecte Timisoara'!H174</f>
        <v>6</v>
      </c>
      <c r="I49" s="634">
        <f>'Proiecte Timisoara'!I174</f>
        <v>562707</v>
      </c>
      <c r="J49" s="634">
        <f>'Proiecte Timisoara'!J174</f>
        <v>127526</v>
      </c>
      <c r="K49" s="624">
        <f>'Proiecte Timisoara'!K174</f>
        <v>0</v>
      </c>
      <c r="L49" s="624">
        <f>'Proiecte Timisoara'!L174</f>
        <v>0</v>
      </c>
      <c r="M49" s="624">
        <f>'Proiecte Timisoara'!M174</f>
        <v>0</v>
      </c>
      <c r="N49" s="624">
        <f>'Proiecte Timisoara'!N174</f>
        <v>0</v>
      </c>
      <c r="O49" s="611"/>
    </row>
    <row r="50" spans="1:15" ht="30" customHeight="1">
      <c r="A50" s="824"/>
      <c r="B50" s="824"/>
      <c r="C50" s="615">
        <f>'Proiecte Timisoara'!C175</f>
        <v>0</v>
      </c>
      <c r="D50" s="624" t="str">
        <f>'Proiecte Timisoara'!D175</f>
        <v>Reabilitare  termica prin montare  termosistem  pe fatade  la Gradinita P.P27in Municipiul Timisoara, str.Brindusei  nr.15</v>
      </c>
      <c r="E50" s="624" t="str">
        <f>'Proiecte Timisoara'!E175</f>
        <v xml:space="preserve">Municipiul Timişoara </v>
      </c>
      <c r="F50" s="624" t="str">
        <f>'Proiecte Timisoara'!F175</f>
        <v>Obiectivul proiectului:reabilitare termica</v>
      </c>
      <c r="G50" s="624" t="str">
        <f>'Proiecte Timisoara'!G175</f>
        <v xml:space="preserve">D.A.L.I. </v>
      </c>
      <c r="H50" s="624">
        <f>'Proiecte Timisoara'!H175</f>
        <v>6</v>
      </c>
      <c r="I50" s="634">
        <f>'Proiecte Timisoara'!I175</f>
        <v>363229</v>
      </c>
      <c r="J50" s="634">
        <f>'Proiecte Timisoara'!J175</f>
        <v>82318</v>
      </c>
      <c r="K50" s="624">
        <f>'Proiecte Timisoara'!K175</f>
        <v>0</v>
      </c>
      <c r="L50" s="624">
        <f>'Proiecte Timisoara'!L175</f>
        <v>0</v>
      </c>
      <c r="M50" s="624">
        <f>'Proiecte Timisoara'!M175</f>
        <v>0</v>
      </c>
      <c r="N50" s="624">
        <f>'Proiecte Timisoara'!N175</f>
        <v>0</v>
      </c>
      <c r="O50" s="611"/>
    </row>
    <row r="51" spans="1:15" ht="30">
      <c r="A51" s="824" t="e">
        <f>'Proiecte Timisoara'!A176:A180</f>
        <v>#VALUE!</v>
      </c>
      <c r="B51" s="824" t="e">
        <f>'Proiecte Timisoara'!B176:B180</f>
        <v>#VALUE!</v>
      </c>
      <c r="C51" s="615" t="str">
        <f>'Proiecte Timisoara'!C176</f>
        <v>Timis</v>
      </c>
      <c r="D51" s="615" t="str">
        <f>'Proiecte Timisoara'!D176</f>
        <v>Reabilitarea termică a  şcolilor  generale din Muncipiul Timişoara</v>
      </c>
      <c r="E51" s="615">
        <f>'Proiecte Timisoara'!E176</f>
        <v>0</v>
      </c>
      <c r="F51" s="615">
        <f>'Proiecte Timisoara'!F176</f>
        <v>0</v>
      </c>
      <c r="G51" s="615">
        <f>'Proiecte Timisoara'!G176</f>
        <v>0</v>
      </c>
      <c r="H51" s="615">
        <f>'Proiecte Timisoara'!H176</f>
        <v>0</v>
      </c>
      <c r="I51" s="618">
        <f>'Proiecte Timisoara'!I176</f>
        <v>0</v>
      </c>
      <c r="J51" s="618">
        <f>'Proiecte Timisoara'!J176</f>
        <v>0</v>
      </c>
      <c r="K51" s="615" t="str">
        <f>'Proiecte Timisoara'!K176</f>
        <v>Buget local / POR 2014-2020</v>
      </c>
      <c r="L51" s="615">
        <f>'Proiecte Timisoara'!L176</f>
        <v>0</v>
      </c>
      <c r="M51" s="615">
        <f>'Proiecte Timisoara'!M176</f>
        <v>0</v>
      </c>
      <c r="N51" s="615">
        <f>'Proiecte Timisoara'!N176</f>
        <v>0</v>
      </c>
      <c r="O51" s="611"/>
    </row>
    <row r="52" spans="1:15" ht="30">
      <c r="A52" s="824"/>
      <c r="B52" s="824"/>
      <c r="C52" s="615">
        <f>'Proiecte Timisoara'!C177</f>
        <v>0</v>
      </c>
      <c r="D52" s="624" t="str">
        <f>'Proiecte Timisoara'!D177</f>
        <v xml:space="preserve">Reabilitare  termica prin montare  termosistem  pe fatade la  Scoala Gimnaziala nr.2  Timisoara, str. Mures nr.8 </v>
      </c>
      <c r="E52" s="624" t="str">
        <f>'Proiecte Timisoara'!E177</f>
        <v>Municipiul Timişoara</v>
      </c>
      <c r="F52" s="624" t="str">
        <f>'Proiecte Timisoara'!F177</f>
        <v xml:space="preserve">Obiectivul proiectului:realizare construcţie </v>
      </c>
      <c r="G52" s="624" t="str">
        <f>'Proiecte Timisoara'!G177</f>
        <v>D.A.L.I.</v>
      </c>
      <c r="H52" s="624">
        <f>'Proiecte Timisoara'!H177</f>
        <v>6</v>
      </c>
      <c r="I52" s="634">
        <f>'Proiecte Timisoara'!I177</f>
        <v>562707</v>
      </c>
      <c r="J52" s="634">
        <f>'Proiecte Timisoara'!J177</f>
        <v>127526</v>
      </c>
      <c r="K52" s="624">
        <f>'Proiecte Timisoara'!K177</f>
        <v>0</v>
      </c>
      <c r="L52" s="624">
        <f>'Proiecte Timisoara'!L177</f>
        <v>0</v>
      </c>
      <c r="M52" s="624">
        <f>'Proiecte Timisoara'!M177</f>
        <v>0</v>
      </c>
      <c r="N52" s="624">
        <f>'Proiecte Timisoara'!N177</f>
        <v>0</v>
      </c>
      <c r="O52" s="611"/>
    </row>
    <row r="53" spans="1:15" ht="30">
      <c r="A53" s="824"/>
      <c r="B53" s="824"/>
      <c r="C53" s="615">
        <f>'Proiecte Timisoara'!C178</f>
        <v>0</v>
      </c>
      <c r="D53" s="624" t="str">
        <f>'Proiecte Timisoara'!D178</f>
        <v xml:space="preserve">Reabilitare  termica prin montare  termosistem  pe fatade la  Scoala Gimnaziala  nr.24   Timisoara, str. Brandusei nr.7 </v>
      </c>
      <c r="E53" s="624" t="str">
        <f>'Proiecte Timisoara'!E178</f>
        <v xml:space="preserve">Municipiul Timişoara </v>
      </c>
      <c r="F53" s="624" t="str">
        <f>'Proiecte Timisoara'!F178</f>
        <v>Obiectivul proiectului:reabilitare termica</v>
      </c>
      <c r="G53" s="624" t="str">
        <f>'Proiecte Timisoara'!G178</f>
        <v xml:space="preserve">D.A.L.I. </v>
      </c>
      <c r="H53" s="624">
        <f>'Proiecte Timisoara'!H178</f>
        <v>6</v>
      </c>
      <c r="I53" s="634">
        <f>'Proiecte Timisoara'!I178</f>
        <v>677705</v>
      </c>
      <c r="J53" s="634">
        <f>'Proiecte Timisoara'!J178</f>
        <v>153588</v>
      </c>
      <c r="K53" s="624">
        <f>'Proiecte Timisoara'!K178</f>
        <v>0</v>
      </c>
      <c r="L53" s="624">
        <f>'Proiecte Timisoara'!L178</f>
        <v>0</v>
      </c>
      <c r="M53" s="624">
        <f>'Proiecte Timisoara'!M178</f>
        <v>0</v>
      </c>
      <c r="N53" s="624">
        <f>'Proiecte Timisoara'!N178</f>
        <v>0</v>
      </c>
      <c r="O53" s="611"/>
    </row>
    <row r="54" spans="1:15" ht="30">
      <c r="A54" s="824"/>
      <c r="B54" s="824"/>
      <c r="C54" s="615">
        <f>'Proiecte Timisoara'!C179</f>
        <v>0</v>
      </c>
      <c r="D54" s="624" t="str">
        <f>'Proiecte Timisoara'!D179</f>
        <v xml:space="preserve">Reabilitare  termica prin montare  termosistem  pe fatade la  Scoala Gimnaziala nr.25  Timisoara, str. Cosminului  nr.42 </v>
      </c>
      <c r="E54" s="624" t="str">
        <f>'Proiecte Timisoara'!E179</f>
        <v>Municipiul Timişoara-Biroul Scoli Spitale</v>
      </c>
      <c r="F54" s="624" t="str">
        <f>'Proiecte Timisoara'!F179</f>
        <v>Obiectivul proiectului:reabilitare termica</v>
      </c>
      <c r="G54" s="624" t="str">
        <f>'Proiecte Timisoara'!G179</f>
        <v xml:space="preserve">D.A.L.I. </v>
      </c>
      <c r="H54" s="624">
        <f>'Proiecte Timisoara'!H179</f>
        <v>6</v>
      </c>
      <c r="I54" s="634">
        <f>'Proiecte Timisoara'!I179</f>
        <v>488859</v>
      </c>
      <c r="J54" s="634">
        <f>'Proiecte Timisoara'!J179</f>
        <v>110790</v>
      </c>
      <c r="K54" s="624">
        <f>'Proiecte Timisoara'!K179</f>
        <v>0</v>
      </c>
      <c r="L54" s="624">
        <f>'Proiecte Timisoara'!L179</f>
        <v>0</v>
      </c>
      <c r="M54" s="624">
        <f>'Proiecte Timisoara'!M179</f>
        <v>0</v>
      </c>
      <c r="N54" s="624">
        <f>'Proiecte Timisoara'!N179</f>
        <v>0</v>
      </c>
      <c r="O54" s="611"/>
    </row>
    <row r="55" spans="1:15" ht="45">
      <c r="A55" s="824"/>
      <c r="B55" s="824"/>
      <c r="C55" s="615">
        <f>'Proiecte Timisoara'!C180</f>
        <v>0</v>
      </c>
      <c r="D55" s="624" t="str">
        <f>'Proiecte Timisoara'!D180</f>
        <v>Realizare mansarda  la corpurile existent in regim P+1E si P+2E- Etapa I-a la Scoala Generala Nr.25, Timisoara, Strada Cosminului  nr.42</v>
      </c>
      <c r="E55" s="624" t="str">
        <f>'Proiecte Timisoara'!E180</f>
        <v>Municipiul Timişoara-Biroul Scoli Spitale</v>
      </c>
      <c r="F55" s="624" t="str">
        <f>'Proiecte Timisoara'!F180</f>
        <v xml:space="preserve">Obiectivul proiectului:construire mansarda – spatii suplimentare </v>
      </c>
      <c r="G55" s="624" t="str">
        <f>'Proiecte Timisoara'!G180</f>
        <v xml:space="preserve">D.A.L.I. </v>
      </c>
      <c r="H55" s="624">
        <f>'Proiecte Timisoara'!H180</f>
        <v>8</v>
      </c>
      <c r="I55" s="634">
        <f>'Proiecte Timisoara'!I180</f>
        <v>1473249</v>
      </c>
      <c r="J55" s="634">
        <f>'Proiecte Timisoara'!J180</f>
        <v>333881</v>
      </c>
      <c r="K55" s="624">
        <f>'Proiecte Timisoara'!K180</f>
        <v>0</v>
      </c>
      <c r="L55" s="624">
        <f>'Proiecte Timisoara'!L180</f>
        <v>0</v>
      </c>
      <c r="M55" s="624">
        <f>'Proiecte Timisoara'!M180</f>
        <v>0</v>
      </c>
      <c r="N55" s="624">
        <f>'Proiecte Timisoara'!N180</f>
        <v>0</v>
      </c>
      <c r="O55" s="611"/>
    </row>
    <row r="56" spans="1:15" ht="30">
      <c r="A56" s="824" t="e">
        <f>'Proiecte Timisoara'!A181:A184</f>
        <v>#VALUE!</v>
      </c>
      <c r="B56" s="824" t="e">
        <f>'Proiecte Timisoara'!B181:B184</f>
        <v>#VALUE!</v>
      </c>
      <c r="C56" s="615" t="str">
        <f>'Proiecte Timisoara'!C181</f>
        <v>Timis</v>
      </c>
      <c r="D56" s="615" t="str">
        <f>'Proiecte Timisoara'!D181</f>
        <v xml:space="preserve">Reabilitare  termica a liceelor din Municipiul Timişoara </v>
      </c>
      <c r="E56" s="615">
        <f>'Proiecte Timisoara'!E181</f>
        <v>0</v>
      </c>
      <c r="F56" s="615">
        <f>'Proiecte Timisoara'!F181</f>
        <v>0</v>
      </c>
      <c r="G56" s="615">
        <f>'Proiecte Timisoara'!G181</f>
        <v>0</v>
      </c>
      <c r="H56" s="615">
        <f>'Proiecte Timisoara'!H181</f>
        <v>0</v>
      </c>
      <c r="I56" s="618">
        <f>'Proiecte Timisoara'!I181</f>
        <v>0</v>
      </c>
      <c r="J56" s="618">
        <f>'Proiecte Timisoara'!J181</f>
        <v>0</v>
      </c>
      <c r="K56" s="615" t="str">
        <f>'Proiecte Timisoara'!K181</f>
        <v>Buget local / POR 2014-2020</v>
      </c>
      <c r="L56" s="615">
        <f>'Proiecte Timisoara'!L181</f>
        <v>0</v>
      </c>
      <c r="M56" s="615">
        <f>'Proiecte Timisoara'!M181</f>
        <v>0</v>
      </c>
      <c r="N56" s="615">
        <f>'Proiecte Timisoara'!N181</f>
        <v>0</v>
      </c>
      <c r="O56" s="611"/>
    </row>
    <row r="57" spans="1:15" ht="30">
      <c r="A57" s="824"/>
      <c r="B57" s="824"/>
      <c r="C57" s="615">
        <f>'Proiecte Timisoara'!C182</f>
        <v>0</v>
      </c>
      <c r="D57" s="624" t="str">
        <f>'Proiecte Timisoara'!D182</f>
        <v>Reabilitare instalatii  Corp B-Lic. W.Shakespeare-Piata Romanilor, nr.13</v>
      </c>
      <c r="E57" s="624" t="str">
        <f>'Proiecte Timisoara'!E182</f>
        <v>Municipiul Timişoara</v>
      </c>
      <c r="F57" s="624" t="str">
        <f>'Proiecte Timisoara'!F182</f>
        <v xml:space="preserve">Obiectivul proiectului:reabilitare  termica </v>
      </c>
      <c r="G57" s="624" t="str">
        <f>'Proiecte Timisoara'!G182</f>
        <v xml:space="preserve">D.A.L.I. </v>
      </c>
      <c r="H57" s="624">
        <f>'Proiecte Timisoara'!H182</f>
        <v>6</v>
      </c>
      <c r="I57" s="634">
        <f>'Proiecte Timisoara'!I182</f>
        <v>352010</v>
      </c>
      <c r="J57" s="634">
        <f>'Proiecte Timisoara'!J182</f>
        <v>79776</v>
      </c>
      <c r="K57" s="624">
        <f>'Proiecte Timisoara'!K182</f>
        <v>0</v>
      </c>
      <c r="L57" s="624">
        <f>'Proiecte Timisoara'!L182</f>
        <v>0</v>
      </c>
      <c r="M57" s="624">
        <f>'Proiecte Timisoara'!M182</f>
        <v>0</v>
      </c>
      <c r="N57" s="624">
        <f>'Proiecte Timisoara'!N182</f>
        <v>0</v>
      </c>
      <c r="O57" s="611"/>
    </row>
    <row r="58" spans="1:15" ht="30">
      <c r="A58" s="824"/>
      <c r="B58" s="824"/>
      <c r="C58" s="615">
        <f>'Proiecte Timisoara'!C183</f>
        <v>0</v>
      </c>
      <c r="D58" s="624" t="str">
        <f>'Proiecte Timisoara'!D183</f>
        <v>Reabilitare Corp A - Lic. W. Shakespeare -  acoperis si instalatii - str. I. L. Caragiale, nr. 6”</v>
      </c>
      <c r="E58" s="624" t="str">
        <f>'Proiecte Timisoara'!E183</f>
        <v xml:space="preserve">Municipiul Timişoara-prin Birou Scoli Spitale </v>
      </c>
      <c r="F58" s="624" t="str">
        <f>'Proiecte Timisoara'!F183</f>
        <v xml:space="preserve">Reabilitare </v>
      </c>
      <c r="G58" s="624" t="str">
        <f>'Proiecte Timisoara'!G183</f>
        <v xml:space="preserve">D.A.L.I. </v>
      </c>
      <c r="H58" s="624">
        <f>'Proiecte Timisoara'!H183</f>
        <v>4</v>
      </c>
      <c r="I58" s="634">
        <f>'Proiecte Timisoara'!I183</f>
        <v>420050</v>
      </c>
      <c r="J58" s="634">
        <f>'Proiecte Timisoara'!J183</f>
        <v>95195</v>
      </c>
      <c r="K58" s="624">
        <f>'Proiecte Timisoara'!K183</f>
        <v>0</v>
      </c>
      <c r="L58" s="624">
        <f>'Proiecte Timisoara'!L183</f>
        <v>0</v>
      </c>
      <c r="M58" s="624">
        <f>'Proiecte Timisoara'!M183</f>
        <v>0</v>
      </c>
      <c r="N58" s="624">
        <f>'Proiecte Timisoara'!N183</f>
        <v>0</v>
      </c>
      <c r="O58" s="611"/>
    </row>
    <row r="59" spans="1:15" ht="66.75" customHeight="1">
      <c r="A59" s="824"/>
      <c r="B59" s="824"/>
      <c r="C59" s="615">
        <f>'Proiecte Timisoara'!C184</f>
        <v>0</v>
      </c>
      <c r="D59" s="624" t="str">
        <f>'Proiecte Timisoara'!D184</f>
        <v>Reabilitare termica prin montare  termosistem pe fatade la cladirile existent  la Liceul cu Program Sportiv Banatul  str.F.C.Ripensia  nr.29</v>
      </c>
      <c r="E59" s="624" t="str">
        <f>'Proiecte Timisoara'!E184</f>
        <v>Municipiul Timişoara-prin Birou Tehnic din subordinea Administratorului Public</v>
      </c>
      <c r="F59" s="624" t="str">
        <f>'Proiecte Timisoara'!F184</f>
        <v>Reducerea cheltuielor aferente consumului energetic.</v>
      </c>
      <c r="G59" s="624" t="str">
        <f>'Proiecte Timisoara'!G184</f>
        <v>situatia proprietarilor este neclara</v>
      </c>
      <c r="H59" s="624">
        <f>'Proiecte Timisoara'!H184</f>
        <v>0</v>
      </c>
      <c r="I59" s="634">
        <f>'Proiecte Timisoara'!I184</f>
        <v>0</v>
      </c>
      <c r="J59" s="634">
        <f>'Proiecte Timisoara'!J184</f>
        <v>0</v>
      </c>
      <c r="K59" s="624">
        <f>'Proiecte Timisoara'!K184</f>
        <v>0</v>
      </c>
      <c r="L59" s="624">
        <f>'Proiecte Timisoara'!L184</f>
        <v>0</v>
      </c>
      <c r="M59" s="624">
        <f>'Proiecte Timisoara'!M184</f>
        <v>0</v>
      </c>
      <c r="N59" s="624">
        <f>'Proiecte Timisoara'!N184</f>
        <v>0</v>
      </c>
      <c r="O59" s="611"/>
    </row>
    <row r="60" spans="1:15" ht="104.25" customHeight="1">
      <c r="A60" s="613">
        <f>'Proiecte Timisoara'!A185</f>
        <v>340</v>
      </c>
      <c r="B60" s="613" t="str">
        <f>'Proiecte Timisoara'!B185</f>
        <v>Timisoara</v>
      </c>
      <c r="C60" s="615" t="str">
        <f>'Proiecte Timisoara'!C185</f>
        <v>Timis</v>
      </c>
      <c r="D60" s="615" t="str">
        <f>'Proiecte Timisoara'!D185</f>
        <v xml:space="preserve">Reabilitarea termica a caminului pentru persoane varstnice Timisoara si cresterea eficientei energetice
</v>
      </c>
      <c r="E60" s="615" t="str">
        <f>'Proiecte Timisoara'!E185</f>
        <v>Municipiul Timişoara 
Caminul pentru persoane varstnice</v>
      </c>
      <c r="F60" s="615" t="str">
        <f>'Proiecte Timisoara'!F185</f>
        <v xml:space="preserve">  Reabilitare a doua cladiri - corp cazare si corp centrala termica - aferente Caminului pentru Persoane Varstnice si scaderea consumului energetic. Imbunatatirea izolatiei termice a anvelopei cladirilor; reabilitarea sistemului de incalzire si a sistemului de furnizare a apei calde; instalare sisteme alternative de producere a energiei; refacere instalatie electrica si montare corpuri iluminat cu eficienta ridicata </v>
      </c>
      <c r="G60" s="615" t="str">
        <f>'Proiecte Timisoara'!G185</f>
        <v xml:space="preserve">Fisa/Idee de proiect </v>
      </c>
      <c r="H60" s="615">
        <f>'Proiecte Timisoara'!H185</f>
        <v>24</v>
      </c>
      <c r="I60" s="618">
        <f>'Proiecte Timisoara'!I185</f>
        <v>13237499.999999998</v>
      </c>
      <c r="J60" s="618">
        <f>'Proiecte Timisoara'!J185</f>
        <v>3000000</v>
      </c>
      <c r="K60" s="615" t="str">
        <f>'Proiecte Timisoara'!K185</f>
        <v>POR 2014-2020
 AP 3 PI 3.1 OP. B</v>
      </c>
      <c r="L60" s="615">
        <f>'Proiecte Timisoara'!L185</f>
        <v>0</v>
      </c>
      <c r="M60" s="615" t="str">
        <f>'Proiecte Timisoara'!M185</f>
        <v xml:space="preserve"> Locatie: str. Inocentiu Klein nr. 25-29; cuprins in Programul de Dezvoltare 2017 pentru proiectare </v>
      </c>
      <c r="N60" s="615">
        <f>'Proiecte Timisoara'!N185</f>
        <v>0</v>
      </c>
      <c r="O60" s="611"/>
    </row>
    <row r="61" spans="1:15" ht="96" customHeight="1">
      <c r="A61" s="613">
        <f>'Proiecte Timisoara'!A186</f>
        <v>343</v>
      </c>
      <c r="B61" s="613" t="str">
        <f>'Proiecte Timisoara'!B186</f>
        <v>Timisoara</v>
      </c>
      <c r="C61" s="615" t="str">
        <f>'Proiecte Timisoara'!C186</f>
        <v>Timis</v>
      </c>
      <c r="D61" s="615" t="str">
        <f>'Proiecte Timisoara'!D186</f>
        <v>Cresterea eficientei energetice a cladirilor Spitalului Clinic de Boli Infectioase si pneumoftiziologie „Dr.V.Babes" Timisoara</v>
      </c>
      <c r="E61" s="615" t="str">
        <f>'Proiecte Timisoara'!E186</f>
        <v xml:space="preserve">Municicpiul Timișoara Spitalul clinic de boli infectioase si pneumoftizilogie „Dr.V.Babes" Timisoara / Municipiul Timisoara </v>
      </c>
      <c r="F61" s="615" t="str">
        <f>'Proiecte Timisoara'!F186</f>
        <v xml:space="preserve"> Obiectivul proiectului: eficientizarea energetica a cladirilor spitalului,
cresterea calitatii actului medical.spitalul deserveste un areal extins , practic zona de  sud-vest a romaniei – judetele timis, caras-severin, hunedoara, arad
</v>
      </c>
      <c r="G61" s="615" t="str">
        <f>'Proiecte Timisoara'!G186</f>
        <v xml:space="preserve">Fisa/Idee de proiect </v>
      </c>
      <c r="H61" s="615">
        <f>'Proiecte Timisoara'!H186</f>
        <v>60</v>
      </c>
      <c r="I61" s="618">
        <f>'Proiecte Timisoara'!I186</f>
        <v>20000000.001399998</v>
      </c>
      <c r="J61" s="618">
        <f>'Proiecte Timisoara'!J186</f>
        <v>4532577.9040000001</v>
      </c>
      <c r="K61" s="615" t="str">
        <f>'Proiecte Timisoara'!K186</f>
        <v>POR 2014-2020
AP 3 PI 3.1 OP.B</v>
      </c>
      <c r="L61" s="615">
        <f>'Proiecte Timisoara'!L186</f>
        <v>0</v>
      </c>
      <c r="M61" s="615" t="str">
        <f>'Proiecte Timisoara'!M186</f>
        <v>LOCATIE: str. Gh.adam nr.13</v>
      </c>
      <c r="N61" s="615" t="str">
        <f>'Proiecte Timisoara'!N186</f>
        <v>Modificat solicitant si adaugat si Municipiul Timisoara</v>
      </c>
      <c r="O61" s="611"/>
    </row>
    <row r="62" spans="1:15" ht="103.5" customHeight="1">
      <c r="A62" s="613">
        <f>'Proiecte Timisoara'!A187</f>
        <v>345</v>
      </c>
      <c r="B62" s="613" t="str">
        <f>'Proiecte Timisoara'!B187</f>
        <v>Timisoara</v>
      </c>
      <c r="C62" s="615" t="str">
        <f>'Proiecte Timisoara'!C187</f>
        <v>Timis</v>
      </c>
      <c r="D62" s="615" t="str">
        <f>'Proiecte Timisoara'!D187</f>
        <v>Localizarea și potențarea centrelor de cartier, în zonele rezidențiale noi, ca spațiu de coagulare a comunității prin amenajarea spaţiilor publice pentru cetățean</v>
      </c>
      <c r="E62" s="615" t="str">
        <f>'Proiecte Timisoara'!E187</f>
        <v xml:space="preserve">Municipiul Timișoara
</v>
      </c>
      <c r="F62" s="615" t="str">
        <f>'Proiecte Timisoara'!F187</f>
        <v xml:space="preserve"> Obiectivul proiectului: definirea centrului de cartier drept un areal cu funcționalități socio-culturale multiple în care să se regăsească, într-o concepie urbanistică integrată, mai multe zone tematice înzestrate cu aptitudinea de a provica, stimula și susține interacțiunea, comunicarea, implicarea și atașamentul cetățenilor față de cartierul în care locuiesc.Obiectivele care fac obiectul proiectului sunt amplasate în cartierele de locuințe colective, monofuncțional-rezidențiale ale Timişoarei</v>
      </c>
      <c r="G62" s="615" t="str">
        <f>'Proiecte Timisoara'!G187</f>
        <v xml:space="preserve">Fisa/Idee de proiect </v>
      </c>
      <c r="H62" s="615">
        <f>'Proiecte Timisoara'!H187</f>
        <v>24</v>
      </c>
      <c r="I62" s="618">
        <f>'Proiecte Timisoara'!I187</f>
        <v>1323750</v>
      </c>
      <c r="J62" s="618">
        <f>'Proiecte Timisoara'!J187</f>
        <v>300000</v>
      </c>
      <c r="K62" s="615" t="str">
        <f>'Proiecte Timisoara'!K187</f>
        <v xml:space="preserve"> POR 2014-2020</v>
      </c>
      <c r="L62" s="615">
        <f>'Proiecte Timisoara'!L187</f>
        <v>0</v>
      </c>
      <c r="M62" s="615">
        <f>'Proiecte Timisoara'!M187</f>
        <v>0</v>
      </c>
      <c r="N62" s="615">
        <f>'Proiecte Timisoara'!N187</f>
        <v>0</v>
      </c>
      <c r="O62" s="611"/>
    </row>
    <row r="63" spans="1:15">
      <c r="C63" s="611"/>
      <c r="D63" s="611"/>
      <c r="E63" s="611"/>
      <c r="F63" s="611"/>
      <c r="G63" s="611"/>
      <c r="H63" s="611"/>
      <c r="I63" s="611"/>
      <c r="J63" s="611"/>
      <c r="K63" s="611"/>
      <c r="L63" s="611"/>
      <c r="M63" s="611"/>
      <c r="N63" s="611"/>
      <c r="O63" s="611"/>
    </row>
  </sheetData>
  <mergeCells count="12">
    <mergeCell ref="A2:K2"/>
    <mergeCell ref="A3:B3"/>
    <mergeCell ref="A43:A45"/>
    <mergeCell ref="B43:B45"/>
    <mergeCell ref="A46:A47"/>
    <mergeCell ref="B46:B47"/>
    <mergeCell ref="A48:A50"/>
    <mergeCell ref="B48:B50"/>
    <mergeCell ref="A51:A55"/>
    <mergeCell ref="B51:B55"/>
    <mergeCell ref="A56:A59"/>
    <mergeCell ref="B56:B59"/>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2:N10"/>
  <sheetViews>
    <sheetView topLeftCell="D5" workbookViewId="0">
      <selection activeCell="H10" sqref="H10"/>
    </sheetView>
  </sheetViews>
  <sheetFormatPr defaultRowHeight="15"/>
  <cols>
    <col min="2" max="2" width="13.85546875" customWidth="1"/>
    <col min="4" max="4" width="42.28515625" customWidth="1"/>
    <col min="5" max="5" width="43.85546875" customWidth="1"/>
    <col min="6" max="6" width="95.140625" customWidth="1"/>
    <col min="7" max="7" width="11.140625" customWidth="1"/>
    <col min="8" max="8" width="14.7109375" customWidth="1"/>
    <col min="9" max="9" width="14.140625" customWidth="1"/>
    <col min="10" max="10" width="16" customWidth="1"/>
    <col min="11" max="11" width="15.7109375" customWidth="1"/>
  </cols>
  <sheetData>
    <row r="2" spans="1:14" s="607" customFormat="1" ht="63" customHeight="1">
      <c r="A2" s="802" t="s">
        <v>1642</v>
      </c>
      <c r="B2" s="803"/>
      <c r="C2" s="803"/>
      <c r="D2" s="803"/>
      <c r="E2" s="803"/>
      <c r="F2" s="803"/>
      <c r="G2" s="803"/>
      <c r="H2" s="803"/>
      <c r="I2" s="803"/>
      <c r="J2" s="803"/>
      <c r="K2" s="803"/>
      <c r="L2" s="560" t="s">
        <v>1687</v>
      </c>
      <c r="M2" s="560" t="s">
        <v>1645</v>
      </c>
      <c r="N2" s="560" t="s">
        <v>1666</v>
      </c>
    </row>
    <row r="3" spans="1:14" s="607" customFormat="1" ht="14.25" customHeight="1">
      <c r="A3" s="804" t="s">
        <v>1730</v>
      </c>
      <c r="B3" s="804"/>
      <c r="C3" s="510"/>
      <c r="D3" s="511"/>
      <c r="E3" s="510"/>
      <c r="F3" s="511"/>
      <c r="G3" s="512" t="s">
        <v>0</v>
      </c>
      <c r="H3" s="513"/>
      <c r="I3" s="512"/>
      <c r="J3" s="514"/>
      <c r="K3" s="512"/>
      <c r="L3" s="605"/>
      <c r="M3" s="605"/>
      <c r="N3" s="427"/>
    </row>
    <row r="4" spans="1:14" s="607" customFormat="1" ht="75" customHeight="1">
      <c r="A4" s="182" t="s">
        <v>1</v>
      </c>
      <c r="B4" s="195" t="s">
        <v>2</v>
      </c>
      <c r="C4" s="194" t="s">
        <v>3</v>
      </c>
      <c r="D4" s="195" t="s">
        <v>4</v>
      </c>
      <c r="E4" s="195" t="s">
        <v>5</v>
      </c>
      <c r="F4" s="195" t="s">
        <v>6</v>
      </c>
      <c r="G4" s="195" t="s">
        <v>1607</v>
      </c>
      <c r="H4" s="195" t="s">
        <v>8</v>
      </c>
      <c r="I4" s="195" t="s">
        <v>9</v>
      </c>
      <c r="J4" s="195" t="s">
        <v>10</v>
      </c>
      <c r="K4" s="195" t="s">
        <v>11</v>
      </c>
      <c r="L4" s="605"/>
      <c r="M4" s="605"/>
      <c r="N4" s="605"/>
    </row>
    <row r="5" spans="1:14" ht="75">
      <c r="A5" s="615">
        <f>'Proiecte Timisoara'!A5</f>
        <v>12</v>
      </c>
      <c r="B5" s="615" t="str">
        <f>'Proiecte Timisoara'!B5</f>
        <v>Timişoara</v>
      </c>
      <c r="C5" s="615" t="str">
        <f>'Proiecte Timisoara'!C5</f>
        <v xml:space="preserve">Timis </v>
      </c>
      <c r="D5" s="615" t="str">
        <f>'Proiecte Timisoara'!D5</f>
        <v xml:space="preserve">Timisoara-Smart City
</v>
      </c>
      <c r="E5" s="615" t="str">
        <f>'Proiecte Timisoara'!E5</f>
        <v xml:space="preserve">  Municipiul Timisoara/
Parteneri proiect</v>
      </c>
      <c r="F5" s="615" t="str">
        <f>'Proiecte Timisoara'!F5</f>
        <v xml:space="preserve"> Obiectivele proiectului:
• Realizarea unei platforme software care integreaza principalele servicii existente
• Cresterea vizibilitatii si atractivitatii obiectivelor turistice, culturale si sportive ale orasului 
• Implementarea in premiera nationala a unui sistem unic de gestionare a parcarilor si transportului in comun, cu beneficii imediate pentru cetateni</v>
      </c>
      <c r="G5" s="615" t="str">
        <f>'Proiecte Timisoara'!G5</f>
        <v xml:space="preserve">Fisa/Idee de proiect </v>
      </c>
      <c r="H5" s="615">
        <f>'Proiecte Timisoara'!H5</f>
        <v>24</v>
      </c>
      <c r="I5" s="618">
        <f>'Proiecte Timisoara'!I5</f>
        <v>45007500</v>
      </c>
      <c r="J5" s="618">
        <f>'Proiecte Timisoara'!J5</f>
        <v>10200000</v>
      </c>
      <c r="K5" s="615" t="str">
        <f>'Proiecte Timisoara'!K5</f>
        <v xml:space="preserve">H2020/
POCA 
 </v>
      </c>
      <c r="L5" s="615">
        <f>'Proiecte Timisoara'!L5</f>
        <v>0</v>
      </c>
      <c r="M5" s="615">
        <f>'Proiecte Timisoara'!M5</f>
        <v>0</v>
      </c>
      <c r="N5" s="615">
        <f>'Proiecte Timisoara'!N5</f>
        <v>0</v>
      </c>
    </row>
    <row r="6" spans="1:14" ht="102.75" customHeight="1">
      <c r="A6" s="615">
        <f>'Proiecte Timisoara'!A117</f>
        <v>210</v>
      </c>
      <c r="B6" s="615" t="str">
        <f>'Proiecte Timisoara'!B117</f>
        <v>Timisoara</v>
      </c>
      <c r="C6" s="615" t="str">
        <f>'Proiecte Timisoara'!C117</f>
        <v>Timis</v>
      </c>
      <c r="D6" s="615" t="str">
        <f>'Proiecte Timisoara'!D117</f>
        <v>Dezvoltarea Cooperarii Transfrontaliere in noile tehnologii medicale pentru imbunatatirea  calitatii si prelungirii vieţii 
(Developing cross-border cooperating to new medical technologies for improving the quality and extension of life) - CROSSCOTIL</v>
      </c>
      <c r="E6" s="615" t="str">
        <f>'Proiecte Timisoara'!E117</f>
        <v>Spitalul General Virşet , Municipiul Timisoara, Spitalul Clinic Municipal de Urgenţa, Spitalul  de Copii Louis Turcanu  Timisoara şi Spitalul Oraşanesc Moldova Noua</v>
      </c>
      <c r="F6" s="615" t="str">
        <f>'Proiecte Timisoara'!F117</f>
        <v xml:space="preserve">Cresterea  capacitatii (infrastructura si specializare personal) pentru 4 institutii medicale  din regiunea transfrontaliera pentru a  oferi servicii  medicale de calitate 
</v>
      </c>
      <c r="G6" s="615" t="str">
        <f>'Proiecte Timisoara'!G117</f>
        <v xml:space="preserve">s-a depus in 1 februarie 2016 pe Programul Interreg- IPA -CBC-RO-SRB </v>
      </c>
      <c r="H6" s="615">
        <f>'Proiecte Timisoara'!H117</f>
        <v>24</v>
      </c>
      <c r="I6" s="618">
        <f>'Proiecte Timisoara'!I117</f>
        <v>3882999.9999999995</v>
      </c>
      <c r="J6" s="618">
        <f>'Proiecte Timisoara'!J117</f>
        <v>880000</v>
      </c>
      <c r="K6" s="615" t="str">
        <f>'Proiecte Timisoara'!K117</f>
        <v>IPA CBC RO-SRB</v>
      </c>
      <c r="L6" s="615">
        <f>'Proiecte Timisoara'!L117</f>
        <v>0</v>
      </c>
      <c r="M6" s="615">
        <f>'Proiecte Timisoara'!M117</f>
        <v>0</v>
      </c>
      <c r="N6" s="615">
        <f>'Proiecte Timisoara'!N117</f>
        <v>0</v>
      </c>
    </row>
    <row r="7" spans="1:14" ht="75">
      <c r="A7" s="615">
        <f>'Proiecte Timisoara'!A152</f>
        <v>299</v>
      </c>
      <c r="B7" s="615" t="str">
        <f>'Proiecte Timisoara'!B152</f>
        <v>Timisoara</v>
      </c>
      <c r="C7" s="615" t="str">
        <f>'Proiecte Timisoara'!C152</f>
        <v>Timis</v>
      </c>
      <c r="D7" s="615" t="str">
        <f>'Proiecte Timisoara'!D152</f>
        <v>Valorificarea resurselor regenerabile de Energie pentru producerea energiei Verzi prin „Parc pentru producție de energie  fotovoltacă cu putere de minim 1MW complet automatizat, recordat la SEN”</v>
      </c>
      <c r="E7" s="615" t="str">
        <f>'Proiecte Timisoara'!E152</f>
        <v xml:space="preserve">Municipiul Timişoara 
</v>
      </c>
      <c r="F7" s="615" t="str">
        <f>'Proiecte Timisoara'!F152</f>
        <v xml:space="preserve"> Obiectivul proiectului:asigurarea energiei din surse regenerabile. 
execuție lucrări parc fotovoltaic, inclusiv furnizare și montare echipamente și utilaje cu montaj, utilaje și echipamente de transport, și dotări, efectuarea tuturor testelor legate de punerea în funcțiune și obținerea autorizațiilor/avizelor.
</v>
      </c>
      <c r="G7" s="615" t="str">
        <f>'Proiecte Timisoara'!G152</f>
        <v>Fişă/idee de proiect</v>
      </c>
      <c r="H7" s="615" t="str">
        <f>'Proiecte Timisoara'!H152</f>
        <v xml:space="preserve">24-30  </v>
      </c>
      <c r="I7" s="618" t="str">
        <f>'Proiecte Timisoara'!I152</f>
        <v>neestimat</v>
      </c>
      <c r="J7" s="618" t="str">
        <f>'Proiecte Timisoara'!J152</f>
        <v>neestimat</v>
      </c>
      <c r="K7" s="615" t="str">
        <f>'Proiecte Timisoara'!K152</f>
        <v>IPA CBC-RO-SRB
IPA CBC RO-HU</v>
      </c>
      <c r="L7" s="615">
        <f>'Proiecte Timisoara'!L152</f>
        <v>0</v>
      </c>
      <c r="M7" s="615">
        <f>'Proiecte Timisoara'!M152</f>
        <v>0</v>
      </c>
      <c r="N7" s="615">
        <f>'Proiecte Timisoara'!N152</f>
        <v>0</v>
      </c>
    </row>
    <row r="8" spans="1:14" ht="119.25" customHeight="1">
      <c r="A8" s="615">
        <f>'Proiecte Timisoara'!A163</f>
        <v>318</v>
      </c>
      <c r="B8" s="615" t="str">
        <f>'Proiecte Timisoara'!B163</f>
        <v xml:space="preserve">Timisoara </v>
      </c>
      <c r="C8" s="615" t="str">
        <f>'Proiecte Timisoara'!C163</f>
        <v xml:space="preserve">Timis </v>
      </c>
      <c r="D8" s="615" t="str">
        <f>'Proiecte Timisoara'!D163</f>
        <v xml:space="preserve"> Clădire educațională  multifunctională  în cadrul Grădinii Zoologice Timișoara</v>
      </c>
      <c r="E8" s="615" t="str">
        <f>'Proiecte Timisoara'!E163</f>
        <v>Municipiul Timișoara</v>
      </c>
      <c r="F8" s="615" t="str">
        <f>'Proiecte Timisoara'!F163</f>
        <v>creșterea atractivității Grădinii Zoologice, a numărului de vizitatori,  crearea de spații de expunere a unei colecții noi de animale, a spațiilor pentru cercetare in situ, a unor facilități noi. Suprafaţa construită este de 471,70 mp, şi suprafaţa desfăşurată de 1.262,70 mp, amenajări de terarii, şi acvarii la demisol, sală multifuncţională, sală expoziţională, săli de curs, şi 2 spaţii de cazare pentru copii în vederea organizării de tabere educaţionale, amfiteatru în aer liber (273 mp) pentru organizarea de manifestări şi serbări. Clădirea va potența  relațiile de colaborare și schimb de experiență cu alte grădini zoologice din țară și Europa, unități de învățământ din Municipiul Timișoara și din Județul Timiș, pentru organizarea unor activități școlare, activități din Programul de educație ecologică la nivel local.</v>
      </c>
      <c r="G8" s="615" t="str">
        <f>'Proiecte Timisoara'!G163</f>
        <v xml:space="preserve">S F și PT </v>
      </c>
      <c r="H8" s="615" t="str">
        <f>'Proiecte Timisoara'!H163</f>
        <v>18 - 24</v>
      </c>
      <c r="I8" s="618">
        <f>'Proiecte Timisoara'!I163</f>
        <v>6332000</v>
      </c>
      <c r="J8" s="618">
        <f>'Proiecte Timisoara'!J163</f>
        <v>1435014</v>
      </c>
      <c r="K8" s="615" t="str">
        <f>'Proiecte Timisoara'!K163</f>
        <v xml:space="preserve"> RO - HU 2014-2020
OS 1.2
 sau Buget local</v>
      </c>
      <c r="L8" s="615">
        <f>'Proiecte Timisoara'!L163</f>
        <v>0</v>
      </c>
      <c r="M8" s="615" t="str">
        <f>'Proiecte Timisoara'!M163</f>
        <v>LOCATIE: str. A.Imbroane nr.90</v>
      </c>
      <c r="N8" s="615">
        <f>'Proiecte Timisoara'!N163</f>
        <v>0</v>
      </c>
    </row>
    <row r="9" spans="1:14" ht="106.5" customHeight="1">
      <c r="A9" s="615">
        <f>'Proiecte Timisoara'!A201</f>
        <v>348</v>
      </c>
      <c r="B9" s="615" t="str">
        <f>'Proiecte Timisoara'!B201</f>
        <v>Timişoara</v>
      </c>
      <c r="C9" s="615" t="str">
        <f>'Proiecte Timisoara'!C201</f>
        <v>Timiş</v>
      </c>
      <c r="D9" s="615" t="str">
        <f>'Proiecte Timisoara'!D201</f>
        <v>Festival Medieval-Banat</v>
      </c>
      <c r="E9" s="615" t="str">
        <f>'Proiecte Timisoara'!E201</f>
        <v>Municipiul Timişoara -Lider  de proiect  împreună cu
ADETIM , 
Primăria  Zrenjanin, Agenţia  pentru Dezvoltare Socio-Economică Banat  şi Asociaţia  pentru Promovarea si Dezvoltarea Turismului în Timiş</v>
      </c>
      <c r="F9" s="615" t="str">
        <f>'Proiecte Timisoara'!F201</f>
        <v>Obiectivul general al proiectului il constituie:
promovarea turismului banatean, consolidarea structurilor  de cooperare transfrontaliera, actiuni comune, instrumente de comunicare, dezvoltarea unui   puternic  produs inovativ de turism-Festival Medieval Banat  
Festivalul Medieval Banat are drept scop  ilustrarea istoriei regiunii, din perioada austro-ungara</v>
      </c>
      <c r="G9" s="615" t="str">
        <f>'Proiecte Timisoara'!G201</f>
        <v>s-a depus 1 februarie pe 2016 in cadrul Programului  Interreg IPA de Cooperare  Transfrontaliera  Romania  Serbia 2014-2020</v>
      </c>
      <c r="H9" s="615">
        <f>'Proiecte Timisoara'!H201</f>
        <v>18</v>
      </c>
      <c r="I9" s="618">
        <f>'Proiecte Timisoara'!I201</f>
        <v>1959960</v>
      </c>
      <c r="J9" s="618">
        <f>'Proiecte Timisoara'!J201</f>
        <v>444183.5</v>
      </c>
      <c r="K9" s="615" t="str">
        <f>'Proiecte Timisoara'!K201</f>
        <v>IPA CBC RO-SRB</v>
      </c>
      <c r="L9" s="615">
        <f>'Proiecte Timisoara'!L201</f>
        <v>0</v>
      </c>
      <c r="M9" s="615">
        <f>'Proiecte Timisoara'!M201</f>
        <v>0</v>
      </c>
      <c r="N9" s="615">
        <f>'Proiecte Timisoara'!N201</f>
        <v>0</v>
      </c>
    </row>
    <row r="10" spans="1:14" ht="93" customHeight="1">
      <c r="A10" s="615">
        <f>'Proiecte Timisoara'!A202</f>
        <v>349</v>
      </c>
      <c r="B10" s="615" t="str">
        <f>'Proiecte Timisoara'!B202</f>
        <v>Timişoara</v>
      </c>
      <c r="C10" s="615" t="str">
        <f>'Proiecte Timisoara'!C202</f>
        <v>Timiş</v>
      </c>
      <c r="D10" s="615" t="str">
        <f>'Proiecte Timisoara'!D202</f>
        <v>INTERACTIVE CROSS-BORDER CULTURE AND TOURISM IN AUGMENTED REALITY
Cultură şi turism transfrontalier interactiv în realitatea augmentată</v>
      </c>
      <c r="E10" s="615" t="str">
        <f>'Proiecte Timisoara'!E202</f>
        <v xml:space="preserve">Municipiul Timişoara -Lider proiect
împreună cu Universitatea Politehnica Timişoara,
Asociaţia Cetăţenilor „Muzeul Berii Djordje Vajfert” din Pancevo (Serbia)
</v>
      </c>
      <c r="F10" s="615" t="str">
        <f>'Proiecte Timisoara'!F202</f>
        <v>Obiectivul general al proiectului il constituie: în cadrul proiectului va fi dezvoltată o aplicaţie pentru smartphone şi tablete, de natura realităţii augmentate, în sensul unui muzeu virtual care va ajuta turiştii să descopere informaţii şi imagini greu accesibile referitoare la moştenirea culturală a zonei de referinţă. Proiectul mai presupune organizarea unor diverse seminarii şi schimburi de experienţă referitoare la activităţile inovative dedicate specialiştilor din domeniul turismului cultural.</v>
      </c>
      <c r="G10" s="615" t="str">
        <f>'Proiecte Timisoara'!G202</f>
        <v>s-a depus 1 februarie pe 2016 in cadrul Programului  Interreg IPA de Cooperare  Transfrontaliera  Romania  Serbia 2014-2020</v>
      </c>
      <c r="H10" s="615">
        <f>'Proiecte Timisoara'!H202</f>
        <v>18</v>
      </c>
      <c r="I10" s="618">
        <f>'Proiecte Timisoara'!I202</f>
        <v>2148565</v>
      </c>
      <c r="J10" s="618">
        <f>'Proiecte Timisoara'!J202</f>
        <v>486927</v>
      </c>
      <c r="K10" s="615" t="str">
        <f>'Proiecte Timisoara'!K202</f>
        <v>IPA CBC RO-SRB</v>
      </c>
      <c r="L10" s="615">
        <f>'Proiecte Timisoara'!L202</f>
        <v>0</v>
      </c>
      <c r="M10" s="615">
        <f>'Proiecte Timisoara'!M202</f>
        <v>0</v>
      </c>
      <c r="N10" s="615">
        <f>'Proiecte Timisoara'!N202</f>
        <v>0</v>
      </c>
    </row>
  </sheetData>
  <mergeCells count="2">
    <mergeCell ref="A2:K2"/>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PROIECTE APRILIE 2016</vt:lpstr>
      <vt:lpstr>Proiecte Iunie2017 act. 09.2020</vt:lpstr>
      <vt:lpstr>PORTOFOLIU PROIECTE UAT (2)</vt:lpstr>
      <vt:lpstr>SINTEZA MODIF 24 FEBRUARIE 2017</vt:lpstr>
      <vt:lpstr>SINTEZA MODIF 15 MARTIE 2017</vt:lpstr>
      <vt:lpstr>Proiecte Timisoara</vt:lpstr>
      <vt:lpstr>POR_AP4</vt:lpstr>
      <vt:lpstr>PORalteaxe</vt:lpstr>
      <vt:lpstr>Cooperare_transf_transnat</vt:lpstr>
      <vt:lpstr>buget_loc_fd_proprii</vt:lpstr>
      <vt:lpstr>POIM_programe</vt:lpstr>
      <vt:lpstr>'Proiecte Iunie2017 act. 09.2020'!Print_Area</vt:lpstr>
      <vt:lpstr>'Proiecte Timisoara'!Print_Area</vt:lpstr>
      <vt:lpstr>'Proiecte Iunie2017 act. 09.2020'!Print_Titles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ghinea</dc:creator>
  <cp:lastModifiedBy>mtelbis</cp:lastModifiedBy>
  <cp:lastPrinted>2020-09-10T11:47:56Z</cp:lastPrinted>
  <dcterms:created xsi:type="dcterms:W3CDTF">2016-02-12T09:54:04Z</dcterms:created>
  <dcterms:modified xsi:type="dcterms:W3CDTF">2020-09-10T12:42:34Z</dcterms:modified>
</cp:coreProperties>
</file>